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HALDUS\Martin Maltsev_töökaust\SKA kontorid\Tartu, Pepleri 35\Pisiparendustööd\Lisa 6.3\"/>
    </mc:Choice>
  </mc:AlternateContent>
  <xr:revisionPtr revIDLastSave="0" documentId="8_{621F1918-78FD-4707-9CF2-0107ACD905A8}" xr6:coauthVersionLast="47" xr6:coauthVersionMax="47" xr10:uidLastSave="{00000000-0000-0000-0000-000000000000}"/>
  <bookViews>
    <workbookView xWindow="28680" yWindow="-120" windowWidth="29040" windowHeight="15840" xr2:uid="{7D6DDBEB-47B7-4770-B4F5-EF110F0A2DCB}"/>
  </bookViews>
  <sheets>
    <sheet name="Annuiteetgraafik_P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E15" i="1" s="1"/>
  <c r="A15" i="1" l="1"/>
  <c r="B16" i="1"/>
  <c r="B17" i="1" s="1"/>
  <c r="C15" i="1"/>
  <c r="G15" i="1" s="1"/>
  <c r="D15" i="1"/>
  <c r="D8" i="1"/>
  <c r="D9" i="1" s="1"/>
  <c r="F15" i="1" l="1"/>
  <c r="C16" i="1"/>
  <c r="B18" i="1"/>
  <c r="E18" i="1" s="1"/>
  <c r="E17" i="1"/>
  <c r="D17" i="1"/>
  <c r="E16" i="1"/>
  <c r="D16" i="1"/>
  <c r="A16" i="1"/>
  <c r="A17" i="1" s="1"/>
  <c r="B19" i="1" l="1"/>
  <c r="D19" i="1" s="1"/>
  <c r="F17" i="1"/>
  <c r="G16" i="1"/>
  <c r="C17" i="1" s="1"/>
  <c r="G17" i="1" s="1"/>
  <c r="C18" i="1" s="1"/>
  <c r="G18" i="1" s="1"/>
  <c r="F16" i="1"/>
  <c r="D18" i="1"/>
  <c r="A18" i="1"/>
  <c r="B20" i="1"/>
  <c r="F18" i="1" l="1"/>
  <c r="A19" i="1"/>
  <c r="A20" i="1" s="1"/>
  <c r="C19" i="1"/>
  <c r="E19" i="1"/>
  <c r="F19" i="1" s="1"/>
  <c r="B21" i="1"/>
  <c r="D20" i="1"/>
  <c r="E20" i="1"/>
  <c r="G19" i="1" l="1"/>
  <c r="C20" i="1" s="1"/>
  <c r="G20" i="1" s="1"/>
  <c r="C21" i="1" s="1"/>
  <c r="F20" i="1"/>
  <c r="A21" i="1"/>
  <c r="E21" i="1"/>
  <c r="B22" i="1"/>
  <c r="D21" i="1"/>
  <c r="F21" i="1" l="1"/>
  <c r="G21" i="1"/>
  <c r="C22" i="1" s="1"/>
  <c r="E22" i="1"/>
  <c r="A22" i="1"/>
  <c r="D22" i="1"/>
  <c r="B23" i="1"/>
  <c r="F22" i="1" l="1"/>
  <c r="G22" i="1"/>
  <c r="C23" i="1" s="1"/>
  <c r="A23" i="1"/>
  <c r="D23" i="1"/>
  <c r="E23" i="1"/>
  <c r="B24" i="1"/>
  <c r="G23" i="1" l="1"/>
  <c r="C24" i="1" s="1"/>
  <c r="F23" i="1"/>
  <c r="D24" i="1"/>
  <c r="E24" i="1"/>
  <c r="B25" i="1"/>
  <c r="A24" i="1"/>
  <c r="F24" i="1" l="1"/>
  <c r="G24" i="1"/>
  <c r="C25" i="1" s="1"/>
  <c r="B26" i="1"/>
  <c r="A25" i="1"/>
  <c r="D25" i="1"/>
  <c r="E25" i="1"/>
  <c r="G25" i="1" l="1"/>
  <c r="C26" i="1" s="1"/>
  <c r="F25" i="1"/>
  <c r="A26" i="1"/>
  <c r="D26" i="1"/>
  <c r="B27" i="1"/>
  <c r="E26" i="1"/>
  <c r="G26" i="1" l="1"/>
  <c r="C27" i="1" s="1"/>
  <c r="F26" i="1"/>
  <c r="B28" i="1"/>
  <c r="A27" i="1"/>
  <c r="D27" i="1"/>
  <c r="E27" i="1"/>
  <c r="F27" i="1" l="1"/>
  <c r="G27" i="1"/>
  <c r="C28" i="1" s="1"/>
  <c r="A28" i="1"/>
  <c r="D28" i="1"/>
  <c r="E28" i="1"/>
  <c r="B29" i="1"/>
  <c r="G28" i="1" l="1"/>
  <c r="C29" i="1" s="1"/>
  <c r="F28" i="1"/>
  <c r="D29" i="1"/>
  <c r="E29" i="1"/>
  <c r="B30" i="1"/>
  <c r="A29" i="1"/>
  <c r="F29" i="1" l="1"/>
  <c r="G29" i="1"/>
  <c r="C30" i="1" s="1"/>
  <c r="B31" i="1"/>
  <c r="D30" i="1"/>
  <c r="E30" i="1"/>
  <c r="A30" i="1"/>
  <c r="F30" i="1" l="1"/>
  <c r="G30" i="1"/>
  <c r="C31" i="1" s="1"/>
  <c r="D31" i="1"/>
  <c r="E31" i="1"/>
  <c r="B32" i="1"/>
  <c r="A31" i="1"/>
  <c r="F31" i="1" l="1"/>
  <c r="G31" i="1"/>
  <c r="C32" i="1" s="1"/>
  <c r="B33" i="1"/>
  <c r="A32" i="1"/>
  <c r="D32" i="1"/>
  <c r="E32" i="1"/>
  <c r="F32" i="1" l="1"/>
  <c r="G32" i="1"/>
  <c r="C33" i="1" s="1"/>
  <c r="A33" i="1"/>
  <c r="E33" i="1"/>
  <c r="B34" i="1"/>
  <c r="D33" i="1"/>
  <c r="F33" i="1" l="1"/>
  <c r="G33" i="1"/>
  <c r="C34" i="1" s="1"/>
  <c r="E34" i="1"/>
  <c r="A34" i="1"/>
  <c r="D34" i="1"/>
  <c r="B35" i="1"/>
  <c r="F34" i="1" l="1"/>
  <c r="G34" i="1"/>
  <c r="C35" i="1" s="1"/>
  <c r="A35" i="1"/>
  <c r="D35" i="1"/>
  <c r="E35" i="1"/>
  <c r="B36" i="1"/>
  <c r="G35" i="1" l="1"/>
  <c r="C36" i="1" s="1"/>
  <c r="F35" i="1"/>
  <c r="D36" i="1"/>
  <c r="E36" i="1"/>
  <c r="B37" i="1"/>
  <c r="A36" i="1"/>
  <c r="F36" i="1" l="1"/>
  <c r="G36" i="1"/>
  <c r="C37" i="1" s="1"/>
  <c r="B38" i="1"/>
  <c r="A37" i="1"/>
  <c r="D37" i="1"/>
  <c r="E37" i="1"/>
  <c r="G37" i="1" l="1"/>
  <c r="C38" i="1" s="1"/>
  <c r="F37" i="1"/>
  <c r="D38" i="1"/>
  <c r="B39" i="1"/>
  <c r="A38" i="1"/>
  <c r="E38" i="1"/>
  <c r="G38" i="1" l="1"/>
  <c r="C39" i="1" s="1"/>
  <c r="F38" i="1"/>
  <c r="B40" i="1"/>
  <c r="A39" i="1"/>
  <c r="E39" i="1"/>
  <c r="D39" i="1"/>
  <c r="F39" i="1" l="1"/>
  <c r="G39" i="1"/>
  <c r="C40" i="1" s="1"/>
  <c r="A40" i="1"/>
  <c r="D40" i="1"/>
  <c r="E40" i="1"/>
  <c r="B41" i="1"/>
  <c r="F40" i="1" l="1"/>
  <c r="G40" i="1"/>
  <c r="C41" i="1" s="1"/>
  <c r="E41" i="1"/>
  <c r="B42" i="1"/>
  <c r="A41" i="1"/>
  <c r="D41" i="1"/>
  <c r="F41" i="1" l="1"/>
  <c r="G41" i="1"/>
  <c r="C42" i="1" s="1"/>
  <c r="D42" i="1"/>
  <c r="E42" i="1"/>
  <c r="A42" i="1"/>
  <c r="B43" i="1"/>
  <c r="G42" i="1" l="1"/>
  <c r="C43" i="1" s="1"/>
  <c r="F42" i="1"/>
  <c r="D43" i="1"/>
  <c r="E43" i="1"/>
  <c r="B44" i="1"/>
  <c r="A43" i="1"/>
  <c r="G43" i="1" l="1"/>
  <c r="C44" i="1" s="1"/>
  <c r="F43" i="1"/>
  <c r="B45" i="1"/>
  <c r="A44" i="1"/>
  <c r="D44" i="1"/>
  <c r="E44" i="1"/>
  <c r="G44" i="1" l="1"/>
  <c r="C45" i="1" s="1"/>
  <c r="F44" i="1"/>
  <c r="A45" i="1"/>
  <c r="E45" i="1"/>
  <c r="B46" i="1"/>
  <c r="D45" i="1"/>
  <c r="F45" i="1" l="1"/>
  <c r="G45" i="1"/>
  <c r="C46" i="1" s="1"/>
  <c r="A46" i="1"/>
  <c r="B47" i="1"/>
  <c r="D46" i="1"/>
  <c r="E46" i="1"/>
  <c r="F46" i="1" l="1"/>
  <c r="G46" i="1"/>
  <c r="C47" i="1" s="1"/>
  <c r="A47" i="1"/>
  <c r="D47" i="1"/>
  <c r="E47" i="1"/>
  <c r="B48" i="1"/>
  <c r="F47" i="1" l="1"/>
  <c r="G47" i="1"/>
  <c r="C48" i="1" s="1"/>
  <c r="D48" i="1"/>
  <c r="E48" i="1"/>
  <c r="B49" i="1"/>
  <c r="A48" i="1"/>
  <c r="G48" i="1" l="1"/>
  <c r="C49" i="1" s="1"/>
  <c r="F48" i="1"/>
  <c r="B50" i="1"/>
  <c r="A49" i="1"/>
  <c r="E49" i="1"/>
  <c r="D49" i="1"/>
  <c r="F49" i="1" l="1"/>
  <c r="G49" i="1"/>
  <c r="C50" i="1" s="1"/>
  <c r="D50" i="1"/>
  <c r="B51" i="1"/>
  <c r="A50" i="1"/>
  <c r="E50" i="1"/>
  <c r="G50" i="1" l="1"/>
  <c r="C51" i="1" s="1"/>
  <c r="F50" i="1"/>
  <c r="B52" i="1"/>
  <c r="A51" i="1"/>
  <c r="E51" i="1"/>
  <c r="D51" i="1"/>
  <c r="F51" i="1" l="1"/>
  <c r="G51" i="1"/>
  <c r="C52" i="1" s="1"/>
  <c r="A52" i="1"/>
  <c r="D52" i="1"/>
  <c r="E52" i="1"/>
  <c r="B53" i="1"/>
  <c r="F52" i="1" l="1"/>
  <c r="G52" i="1"/>
  <c r="C53" i="1" s="1"/>
  <c r="E53" i="1"/>
  <c r="B54" i="1"/>
  <c r="A53" i="1"/>
  <c r="D53" i="1"/>
  <c r="F53" i="1" l="1"/>
  <c r="G53" i="1"/>
  <c r="C54" i="1" s="1"/>
  <c r="D54" i="1"/>
  <c r="E54" i="1"/>
  <c r="B55" i="1"/>
  <c r="A54" i="1"/>
  <c r="F54" i="1" l="1"/>
  <c r="G54" i="1"/>
  <c r="C55" i="1" s="1"/>
  <c r="D55" i="1"/>
  <c r="E55" i="1"/>
  <c r="B56" i="1"/>
  <c r="A55" i="1"/>
  <c r="F55" i="1" l="1"/>
  <c r="G55" i="1"/>
  <c r="C56" i="1" s="1"/>
  <c r="B57" i="1"/>
  <c r="A56" i="1"/>
  <c r="D56" i="1"/>
  <c r="E56" i="1"/>
  <c r="G56" i="1" l="1"/>
  <c r="C57" i="1" s="1"/>
  <c r="F56" i="1"/>
  <c r="A57" i="1"/>
  <c r="E57" i="1"/>
  <c r="B58" i="1"/>
  <c r="D57" i="1"/>
  <c r="F57" i="1" l="1"/>
  <c r="G57" i="1"/>
  <c r="C58" i="1" s="1"/>
  <c r="A58" i="1"/>
  <c r="E58" i="1"/>
  <c r="D58" i="1"/>
  <c r="B59" i="1"/>
  <c r="F58" i="1" l="1"/>
  <c r="G58" i="1"/>
  <c r="C59" i="1" s="1"/>
  <c r="A59" i="1"/>
  <c r="D59" i="1"/>
  <c r="E59" i="1"/>
  <c r="B60" i="1"/>
  <c r="G59" i="1" l="1"/>
  <c r="C60" i="1" s="1"/>
  <c r="F59" i="1"/>
  <c r="D60" i="1"/>
  <c r="E60" i="1"/>
  <c r="B61" i="1"/>
  <c r="A60" i="1"/>
  <c r="F60" i="1" l="1"/>
  <c r="G60" i="1"/>
  <c r="C61" i="1" s="1"/>
  <c r="B62" i="1"/>
  <c r="A61" i="1"/>
  <c r="D61" i="1"/>
  <c r="E61" i="1"/>
  <c r="G61" i="1" l="1"/>
  <c r="C62" i="1" s="1"/>
  <c r="F61" i="1"/>
  <c r="D62" i="1"/>
  <c r="B63" i="1"/>
  <c r="A62" i="1"/>
  <c r="E62" i="1"/>
  <c r="G62" i="1" l="1"/>
  <c r="C63" i="1" s="1"/>
  <c r="F62" i="1"/>
  <c r="B64" i="1"/>
  <c r="A63" i="1"/>
  <c r="D63" i="1"/>
  <c r="E63" i="1"/>
  <c r="G63" i="1" l="1"/>
  <c r="C64" i="1" s="1"/>
  <c r="F63" i="1"/>
  <c r="A64" i="1"/>
  <c r="D64" i="1"/>
  <c r="E64" i="1"/>
  <c r="B65" i="1"/>
  <c r="F64" i="1" l="1"/>
  <c r="G64" i="1"/>
  <c r="C65" i="1" s="1"/>
  <c r="E65" i="1"/>
  <c r="B66" i="1"/>
  <c r="A65" i="1"/>
  <c r="D65" i="1"/>
  <c r="F65" i="1" l="1"/>
  <c r="G65" i="1"/>
  <c r="C66" i="1" s="1"/>
  <c r="D66" i="1"/>
  <c r="E66" i="1"/>
  <c r="A66" i="1"/>
  <c r="B67" i="1"/>
  <c r="G66" i="1" l="1"/>
  <c r="C67" i="1" s="1"/>
  <c r="F66" i="1"/>
  <c r="D67" i="1"/>
  <c r="E67" i="1"/>
  <c r="B68" i="1"/>
  <c r="A67" i="1"/>
  <c r="G67" i="1" l="1"/>
  <c r="C68" i="1" s="1"/>
  <c r="F67" i="1"/>
  <c r="B69" i="1"/>
  <c r="A68" i="1"/>
  <c r="D68" i="1"/>
  <c r="E68" i="1"/>
  <c r="G68" i="1" l="1"/>
  <c r="C69" i="1" s="1"/>
  <c r="F68" i="1"/>
  <c r="A69" i="1"/>
  <c r="E69" i="1"/>
  <c r="B70" i="1"/>
  <c r="D69" i="1"/>
  <c r="F69" i="1" l="1"/>
  <c r="G69" i="1"/>
  <c r="C70" i="1" s="1"/>
  <c r="A70" i="1"/>
  <c r="D70" i="1"/>
  <c r="E70" i="1"/>
  <c r="B71" i="1"/>
  <c r="G70" i="1" l="1"/>
  <c r="C71" i="1" s="1"/>
  <c r="F70" i="1"/>
  <c r="A71" i="1"/>
  <c r="D71" i="1"/>
  <c r="E71" i="1"/>
  <c r="B72" i="1"/>
  <c r="G71" i="1" l="1"/>
  <c r="C72" i="1" s="1"/>
  <c r="F71" i="1"/>
  <c r="D72" i="1"/>
  <c r="E72" i="1"/>
  <c r="B73" i="1"/>
  <c r="A72" i="1"/>
  <c r="G72" i="1" l="1"/>
  <c r="C73" i="1" s="1"/>
  <c r="F72" i="1"/>
  <c r="B74" i="1"/>
  <c r="B75" i="1" s="1"/>
  <c r="A73" i="1"/>
  <c r="E73" i="1"/>
  <c r="D73" i="1"/>
  <c r="E75" i="1" l="1"/>
  <c r="F75" i="1" s="1"/>
  <c r="D75" i="1"/>
  <c r="B76" i="1"/>
  <c r="F73" i="1"/>
  <c r="G73" i="1"/>
  <c r="C74" i="1" s="1"/>
  <c r="D74" i="1"/>
  <c r="A74" i="1"/>
  <c r="A75" i="1" s="1"/>
  <c r="E74" i="1"/>
  <c r="A76" i="1" l="1"/>
  <c r="B77" i="1"/>
  <c r="D76" i="1"/>
  <c r="E76" i="1"/>
  <c r="G74" i="1"/>
  <c r="C75" i="1" s="1"/>
  <c r="G75" i="1" s="1"/>
  <c r="C76" i="1" s="1"/>
  <c r="G76" i="1" s="1"/>
  <c r="F74" i="1"/>
  <c r="F76" i="1" l="1"/>
  <c r="C77" i="1"/>
  <c r="D77" i="1"/>
  <c r="E77" i="1"/>
  <c r="A77" i="1"/>
  <c r="G77" i="1"/>
  <c r="B78" i="1"/>
  <c r="F77" i="1"/>
  <c r="B79" i="1" l="1"/>
  <c r="E78" i="1"/>
  <c r="A78" i="1"/>
  <c r="C78" i="1"/>
  <c r="D78" i="1"/>
  <c r="F78" i="1" l="1"/>
  <c r="G78" i="1"/>
  <c r="E79" i="1"/>
  <c r="B80" i="1"/>
  <c r="C79" i="1"/>
  <c r="G79" i="1" s="1"/>
  <c r="A79" i="1"/>
  <c r="D79" i="1"/>
  <c r="F79" i="1" s="1"/>
  <c r="B81" i="1" l="1"/>
  <c r="D80" i="1"/>
  <c r="F80" i="1" s="1"/>
  <c r="C80" i="1"/>
  <c r="E80" i="1"/>
  <c r="G80" i="1" s="1"/>
  <c r="A80" i="1"/>
  <c r="A81" i="1" l="1"/>
  <c r="D81" i="1"/>
  <c r="B82" i="1"/>
  <c r="E81" i="1"/>
  <c r="F81" i="1" s="1"/>
  <c r="C81" i="1"/>
  <c r="G81" i="1" l="1"/>
  <c r="C82" i="1" s="1"/>
  <c r="G82" i="1" s="1"/>
  <c r="A82" i="1"/>
  <c r="B83" i="1"/>
  <c r="E82" i="1"/>
  <c r="D82" i="1"/>
  <c r="F82" i="1" s="1"/>
  <c r="B84" i="1" l="1"/>
  <c r="D83" i="1"/>
  <c r="F83" i="1" s="1"/>
  <c r="E83" i="1"/>
  <c r="A83" i="1"/>
  <c r="C83" i="1"/>
  <c r="G83" i="1" l="1"/>
  <c r="C84" i="1"/>
  <c r="E84" i="1"/>
  <c r="D84" i="1"/>
  <c r="F84" i="1" s="1"/>
  <c r="A84" i="1"/>
  <c r="B85" i="1"/>
  <c r="G84" i="1" l="1"/>
  <c r="C85" i="1" s="1"/>
  <c r="G85" i="1" s="1"/>
  <c r="A85" i="1"/>
  <c r="D85" i="1"/>
  <c r="F85" i="1" s="1"/>
  <c r="E85" i="1"/>
  <c r="B86" i="1"/>
  <c r="D86" i="1" l="1"/>
  <c r="A86" i="1"/>
  <c r="B87" i="1"/>
  <c r="C86" i="1"/>
  <c r="G86" i="1" s="1"/>
  <c r="E86" i="1"/>
  <c r="F86" i="1" s="1"/>
  <c r="B88" i="1" l="1"/>
  <c r="A87" i="1"/>
  <c r="E87" i="1"/>
  <c r="D87" i="1"/>
  <c r="F87" i="1" s="1"/>
  <c r="C87" i="1"/>
  <c r="G87" i="1" s="1"/>
  <c r="A88" i="1" l="1"/>
  <c r="C88" i="1"/>
  <c r="D88" i="1"/>
  <c r="E88" i="1"/>
  <c r="B89" i="1"/>
  <c r="F88" i="1" l="1"/>
  <c r="G88" i="1"/>
  <c r="B90" i="1"/>
  <c r="D89" i="1"/>
  <c r="F89" i="1" s="1"/>
  <c r="E89" i="1"/>
  <c r="C89" i="1"/>
  <c r="A89" i="1"/>
  <c r="G89" i="1" l="1"/>
  <c r="B91" i="1"/>
  <c r="E90" i="1"/>
  <c r="D90" i="1"/>
  <c r="F90" i="1" s="1"/>
  <c r="A90" i="1"/>
  <c r="C90" i="1"/>
  <c r="G90" i="1"/>
  <c r="A91" i="1" l="1"/>
  <c r="E91" i="1"/>
  <c r="B92" i="1"/>
  <c r="C91" i="1"/>
  <c r="G91" i="1" s="1"/>
  <c r="D91" i="1"/>
  <c r="F91" i="1" s="1"/>
  <c r="D92" i="1" l="1"/>
  <c r="C92" i="1"/>
  <c r="A92" i="1"/>
  <c r="B93" i="1"/>
  <c r="E92" i="1"/>
  <c r="F92" i="1" s="1"/>
  <c r="G92" i="1" l="1"/>
  <c r="C93" i="1" s="1"/>
  <c r="A93" i="1"/>
  <c r="E93" i="1"/>
  <c r="D93" i="1"/>
  <c r="F93" i="1" s="1"/>
  <c r="B94" i="1"/>
  <c r="G93" i="1" l="1"/>
  <c r="D94" i="1"/>
  <c r="F94" i="1" s="1"/>
  <c r="A94" i="1"/>
  <c r="E94" i="1"/>
  <c r="B95" i="1"/>
  <c r="C94" i="1"/>
  <c r="G94" i="1" s="1"/>
  <c r="E95" i="1" l="1"/>
  <c r="A95" i="1"/>
  <c r="D95" i="1"/>
  <c r="F95" i="1" s="1"/>
  <c r="B96" i="1"/>
  <c r="C95" i="1"/>
  <c r="G95" i="1" s="1"/>
  <c r="B97" i="1" l="1"/>
  <c r="C96" i="1"/>
  <c r="D96" i="1"/>
  <c r="A96" i="1"/>
  <c r="E96" i="1"/>
  <c r="G96" i="1" s="1"/>
  <c r="F96" i="1" l="1"/>
  <c r="A97" i="1"/>
  <c r="C97" i="1"/>
  <c r="E97" i="1"/>
  <c r="D97" i="1"/>
  <c r="F97" i="1" s="1"/>
  <c r="B98" i="1"/>
  <c r="G97" i="1" l="1"/>
  <c r="A98" i="1"/>
  <c r="D98" i="1"/>
  <c r="E98" i="1"/>
  <c r="G98" i="1" s="1"/>
  <c r="B99" i="1"/>
  <c r="C98" i="1"/>
  <c r="F98" i="1" l="1"/>
  <c r="B100" i="1"/>
  <c r="C99" i="1"/>
  <c r="G99" i="1" s="1"/>
  <c r="D99" i="1"/>
  <c r="F99" i="1" s="1"/>
  <c r="E99" i="1"/>
  <c r="A99" i="1"/>
  <c r="C100" i="1" l="1"/>
  <c r="B101" i="1"/>
  <c r="D100" i="1"/>
  <c r="A100" i="1"/>
  <c r="E100" i="1"/>
  <c r="G100" i="1" s="1"/>
  <c r="F100" i="1" l="1"/>
  <c r="E101" i="1"/>
  <c r="A101" i="1"/>
  <c r="D101" i="1"/>
  <c r="F101" i="1" s="1"/>
  <c r="B102" i="1"/>
  <c r="C101" i="1"/>
  <c r="G101" i="1" s="1"/>
  <c r="D102" i="1" l="1"/>
  <c r="A102" i="1"/>
  <c r="C102" i="1"/>
  <c r="E102" i="1"/>
  <c r="F102" i="1" s="1"/>
  <c r="B103" i="1"/>
  <c r="G102" i="1" l="1"/>
  <c r="B104" i="1"/>
  <c r="A103" i="1"/>
  <c r="C103" i="1"/>
  <c r="D103" i="1"/>
  <c r="F103" i="1" s="1"/>
  <c r="E103" i="1"/>
  <c r="G103" i="1" l="1"/>
  <c r="A104" i="1"/>
  <c r="B105" i="1"/>
  <c r="E104" i="1"/>
  <c r="D104" i="1"/>
  <c r="C104" i="1"/>
  <c r="G104" i="1" l="1"/>
  <c r="F104" i="1"/>
  <c r="B106" i="1"/>
  <c r="D105" i="1"/>
  <c r="E105" i="1"/>
  <c r="F105" i="1" s="1"/>
  <c r="C105" i="1"/>
  <c r="A105" i="1"/>
  <c r="G105" i="1" l="1"/>
  <c r="B107" i="1"/>
  <c r="C106" i="1"/>
  <c r="D106" i="1"/>
  <c r="A106" i="1"/>
  <c r="E106" i="1"/>
  <c r="G106" i="1" s="1"/>
  <c r="F106" i="1" l="1"/>
  <c r="A107" i="1"/>
  <c r="B108" i="1"/>
  <c r="C107" i="1"/>
  <c r="E107" i="1"/>
  <c r="G107" i="1" s="1"/>
  <c r="D107" i="1"/>
  <c r="F107" i="1" s="1"/>
  <c r="D108" i="1" l="1"/>
  <c r="E108" i="1"/>
  <c r="F108" i="1"/>
  <c r="C108" i="1"/>
  <c r="G108" i="1" s="1"/>
  <c r="A108" i="1"/>
  <c r="B109" i="1"/>
  <c r="C109" i="1" l="1"/>
  <c r="A109" i="1"/>
  <c r="E109" i="1"/>
  <c r="B110" i="1"/>
  <c r="D109" i="1"/>
  <c r="G109" i="1"/>
  <c r="C110" i="1" l="1"/>
  <c r="F109" i="1"/>
  <c r="B111" i="1"/>
  <c r="E110" i="1"/>
  <c r="G110" i="1" s="1"/>
  <c r="D110" i="1"/>
  <c r="F110" i="1" s="1"/>
  <c r="A110" i="1"/>
  <c r="E111" i="1" l="1"/>
  <c r="A111" i="1"/>
  <c r="C111" i="1"/>
  <c r="D111" i="1"/>
  <c r="F111" i="1" s="1"/>
  <c r="G111" i="1"/>
  <c r="B112" i="1"/>
  <c r="B113" i="1" l="1"/>
  <c r="E112" i="1"/>
  <c r="C112" i="1"/>
  <c r="G112" i="1" s="1"/>
  <c r="D112" i="1"/>
  <c r="F112" i="1" s="1"/>
  <c r="A112" i="1"/>
  <c r="A113" i="1" l="1"/>
  <c r="C113" i="1"/>
  <c r="E113" i="1"/>
  <c r="B114" i="1"/>
  <c r="D113" i="1"/>
  <c r="F113" i="1" s="1"/>
  <c r="G113" i="1" l="1"/>
  <c r="A114" i="1"/>
  <c r="E114" i="1"/>
  <c r="C114" i="1"/>
  <c r="G114" i="1" s="1"/>
  <c r="B115" i="1"/>
  <c r="D114" i="1"/>
  <c r="F114" i="1" s="1"/>
  <c r="B116" i="1" l="1"/>
  <c r="C115" i="1"/>
  <c r="D115" i="1"/>
  <c r="A115" i="1"/>
  <c r="E115" i="1"/>
  <c r="G115" i="1" s="1"/>
  <c r="F115" i="1" l="1"/>
  <c r="C116" i="1"/>
  <c r="D116" i="1"/>
  <c r="A116" i="1"/>
  <c r="B117" i="1"/>
  <c r="E116" i="1"/>
  <c r="G116" i="1" s="1"/>
  <c r="F116" i="1" l="1"/>
  <c r="E117" i="1"/>
  <c r="A117" i="1"/>
  <c r="D117" i="1"/>
  <c r="F117" i="1" s="1"/>
  <c r="B118" i="1"/>
  <c r="C117" i="1"/>
  <c r="G117" i="1" s="1"/>
  <c r="D118" i="1" l="1"/>
  <c r="A118" i="1"/>
  <c r="C118" i="1"/>
  <c r="G118" i="1" s="1"/>
  <c r="B119" i="1"/>
  <c r="E118" i="1"/>
  <c r="F118" i="1" s="1"/>
  <c r="B120" i="1" l="1"/>
  <c r="D119" i="1"/>
  <c r="E119" i="1"/>
  <c r="A119" i="1"/>
  <c r="C119" i="1"/>
  <c r="G119" i="1" s="1"/>
  <c r="F119" i="1" l="1"/>
  <c r="A120" i="1"/>
  <c r="D120" i="1"/>
  <c r="E120" i="1"/>
  <c r="C120" i="1"/>
  <c r="B121" i="1"/>
  <c r="F120" i="1" l="1"/>
  <c r="G120" i="1"/>
  <c r="B122" i="1"/>
  <c r="A121" i="1"/>
  <c r="D121" i="1"/>
  <c r="F121" i="1" s="1"/>
  <c r="E121" i="1"/>
  <c r="C121" i="1"/>
  <c r="G121" i="1" l="1"/>
  <c r="B123" i="1"/>
  <c r="C122" i="1"/>
  <c r="D122" i="1"/>
  <c r="A122" i="1"/>
  <c r="E122" i="1"/>
  <c r="G122" i="1" s="1"/>
  <c r="F122" i="1" l="1"/>
  <c r="A123" i="1"/>
  <c r="C123" i="1"/>
  <c r="D123" i="1"/>
  <c r="F123" i="1" s="1"/>
  <c r="B124" i="1"/>
  <c r="E123" i="1"/>
  <c r="G123" i="1" s="1"/>
  <c r="D124" i="1" l="1"/>
  <c r="E124" i="1"/>
  <c r="F124" i="1" s="1"/>
  <c r="A124" i="1"/>
  <c r="C124" i="1"/>
  <c r="G124" i="1" s="1"/>
  <c r="B125" i="1"/>
  <c r="C125" i="1" l="1"/>
  <c r="A125" i="1"/>
  <c r="B126" i="1"/>
  <c r="D125" i="1"/>
  <c r="F125" i="1" s="1"/>
  <c r="E125" i="1"/>
  <c r="G125" i="1" s="1"/>
  <c r="B127" i="1" l="1"/>
  <c r="E126" i="1"/>
  <c r="A126" i="1"/>
  <c r="D126" i="1"/>
  <c r="F126" i="1" s="1"/>
  <c r="C126" i="1"/>
  <c r="G126" i="1" s="1"/>
  <c r="E127" i="1" l="1"/>
  <c r="D127" i="1"/>
  <c r="F127" i="1" s="1"/>
  <c r="C127" i="1"/>
  <c r="G127" i="1" s="1"/>
  <c r="A127" i="1"/>
  <c r="B128" i="1"/>
  <c r="B129" i="1" l="1"/>
  <c r="A128" i="1"/>
  <c r="D128" i="1"/>
  <c r="E128" i="1"/>
  <c r="C128" i="1"/>
  <c r="G128" i="1" l="1"/>
  <c r="F128" i="1"/>
  <c r="A129" i="1"/>
  <c r="C129" i="1"/>
  <c r="G129" i="1" s="1"/>
  <c r="E129" i="1"/>
  <c r="B130" i="1"/>
  <c r="D129" i="1"/>
  <c r="F129" i="1" s="1"/>
  <c r="A130" i="1" l="1"/>
  <c r="D130" i="1"/>
  <c r="B131" i="1"/>
  <c r="C130" i="1"/>
  <c r="E130" i="1"/>
  <c r="G130" i="1" l="1"/>
  <c r="F130" i="1"/>
  <c r="B132" i="1"/>
  <c r="C131" i="1"/>
  <c r="E131" i="1"/>
  <c r="G131" i="1" s="1"/>
  <c r="A131" i="1"/>
  <c r="D131" i="1"/>
  <c r="F131" i="1" s="1"/>
  <c r="A132" i="1" l="1"/>
  <c r="C132" i="1"/>
  <c r="E132" i="1"/>
  <c r="G132" i="1" s="1"/>
  <c r="B133" i="1"/>
  <c r="D132" i="1"/>
  <c r="F132" i="1" s="1"/>
  <c r="C133" i="1" l="1"/>
  <c r="A133" i="1"/>
  <c r="B134" i="1"/>
  <c r="D133" i="1"/>
  <c r="F133" i="1" s="1"/>
  <c r="E133" i="1"/>
  <c r="G133" i="1" l="1"/>
  <c r="B135" i="1"/>
  <c r="D134" i="1"/>
  <c r="A134" i="1"/>
  <c r="E134" i="1"/>
  <c r="F134" i="1" s="1"/>
  <c r="C134" i="1"/>
  <c r="G134" i="1" l="1"/>
  <c r="A135" i="1"/>
  <c r="C135" i="1"/>
  <c r="D135" i="1"/>
  <c r="E135" i="1"/>
  <c r="F135" i="1"/>
  <c r="G135" i="1"/>
  <c r="B136" i="1"/>
  <c r="F136" i="1" l="1"/>
  <c r="A136" i="1"/>
  <c r="E136" i="1"/>
  <c r="C136" i="1"/>
  <c r="D136" i="1"/>
  <c r="B137" i="1"/>
  <c r="G136" i="1"/>
  <c r="F137" i="1" l="1"/>
  <c r="A137" i="1"/>
  <c r="B138" i="1"/>
  <c r="D137" i="1"/>
  <c r="E137" i="1"/>
  <c r="G137" i="1"/>
  <c r="C137" i="1"/>
  <c r="C138" i="1" l="1"/>
  <c r="D138" i="1"/>
  <c r="E138" i="1"/>
  <c r="A138" i="1"/>
  <c r="F138" i="1"/>
  <c r="G138" i="1"/>
  <c r="B139" i="1"/>
  <c r="A139" i="1" l="1"/>
  <c r="B140" i="1"/>
  <c r="D139" i="1"/>
  <c r="C139" i="1"/>
  <c r="F139" i="1"/>
  <c r="G139" i="1"/>
  <c r="E139" i="1"/>
  <c r="D140" i="1" l="1"/>
  <c r="E140" i="1"/>
  <c r="F140" i="1"/>
  <c r="G140" i="1"/>
  <c r="B141" i="1"/>
  <c r="C140" i="1"/>
  <c r="A140" i="1"/>
  <c r="C141" i="1" l="1"/>
  <c r="D141" i="1"/>
  <c r="F141" i="1"/>
  <c r="B142" i="1"/>
  <c r="A141" i="1"/>
  <c r="G141" i="1"/>
  <c r="E141" i="1"/>
  <c r="G142" i="1" l="1"/>
  <c r="D142" i="1"/>
  <c r="C142" i="1"/>
  <c r="F142" i="1"/>
  <c r="A142" i="1"/>
  <c r="E142" i="1"/>
  <c r="B143" i="1"/>
  <c r="F143" i="1" l="1"/>
  <c r="C143" i="1"/>
  <c r="A143" i="1"/>
  <c r="G143" i="1"/>
  <c r="E143" i="1"/>
  <c r="D143" i="1"/>
</calcChain>
</file>

<file path=xl/sharedStrings.xml><?xml version="1.0" encoding="utf-8"?>
<sst xmlns="http://schemas.openxmlformats.org/spreadsheetml/2006/main" count="19" uniqueCount="18">
  <si>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</si>
  <si>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</si>
  <si>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</si>
  <si>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</si>
  <si>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</si>
  <si>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</si>
  <si>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</si>
  <si>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</si>
  <si>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</si>
  <si>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</si>
  <si>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</si>
  <si>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</si>
  <si>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</si>
  <si>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</si>
  <si>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Kapitalikomponendi annuiteetmaksegraafik - Pepleri tn 35, Tartu</t>
  </si>
  <si>
    <t>Kapitali tulumäär 2024 I pa</t>
  </si>
  <si>
    <t>Üürilepingu nr Ü17379/19 lisale nr 6.3</t>
  </si>
  <si>
    <t>Lisa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</si>
</sst>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0.0%"/>
    <numFmt numFmtId="169" formatCode="#,##0.000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</cellStyleXfs>
  <cellXfs count="43">
    <xf numFmtId="0" fontId="0" fillId="0" borderId="0" xfId="0"/>
    <xf numFmtId="0" fontId="3" fillId="2" borderId="0" xfId="2" applyFill="1"/>
    <xf numFmtId="0" fontId="0" fillId="2" borderId="0" xfId="0" applyFill="1"/>
    <xf numFmtId="0" fontId="4" fillId="3" borderId="0" xfId="2" applyFont="1" applyFill="1"/>
    <xf numFmtId="0" fontId="5" fillId="3" borderId="0" xfId="2" applyFont="1" applyFill="1"/>
    <xf numFmtId="0" fontId="6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0" fontId="3" fillId="4" borderId="8" xfId="2" applyFill="1" applyBorder="1"/>
    <xf numFmtId="167" fontId="3" fillId="4" borderId="0" xfId="2" applyNumberFormat="1" applyFill="1"/>
    <xf numFmtId="0" fontId="8" fillId="3" borderId="9" xfId="2" applyFont="1" applyFill="1" applyBorder="1" applyAlignment="1">
      <alignment horizontal="right"/>
    </xf>
    <xf numFmtId="165" fontId="9" fillId="3" borderId="0" xfId="2" applyNumberFormat="1" applyFont="1" applyFill="1"/>
    <xf numFmtId="164" fontId="3" fillId="3" borderId="0" xfId="2" applyNumberFormat="1" applyFill="1"/>
    <xf numFmtId="2" fontId="4" fillId="3" borderId="0" xfId="2" applyNumberFormat="1" applyFont="1" applyFill="1" applyAlignment="1">
      <alignment horizontal="right"/>
    </xf>
    <xf numFmtId="2" fontId="5" fillId="3" borderId="0" xfId="2" applyNumberFormat="1" applyFont="1" applyFill="1"/>
    <xf numFmtId="2" fontId="3" fillId="2" borderId="0" xfId="2" applyNumberFormat="1" applyFill="1"/>
    <xf numFmtId="2" fontId="7" fillId="2" borderId="0" xfId="2" applyNumberFormat="1" applyFont="1" applyFill="1"/>
    <xf numFmtId="2" fontId="8" fillId="3" borderId="9" xfId="2" applyNumberFormat="1" applyFont="1" applyFill="1" applyBorder="1" applyAlignment="1">
      <alignment horizontal="right"/>
    </xf>
    <xf numFmtId="3" fontId="3" fillId="4" borderId="0" xfId="2" applyNumberFormat="1" applyFill="1"/>
    <xf numFmtId="168" fontId="3" fillId="4" borderId="7" xfId="2" applyNumberFormat="1" applyFill="1" applyBorder="1"/>
    <xf numFmtId="0" fontId="0" fillId="2" borderId="0" xfId="0" applyFill="1" applyAlignment="1">
      <alignment horizontal="right"/>
    </xf>
    <xf numFmtId="169" fontId="0" fillId="2" borderId="0" xfId="0" applyNumberFormat="1" applyFill="1" applyProtection="1">
      <protection hidden="1"/>
    </xf>
    <xf numFmtId="0" fontId="10" fillId="2" borderId="0" xfId="2" applyFont="1" applyFill="1" applyAlignment="1">
      <alignment horizontal="right"/>
    </xf>
    <xf numFmtId="0" fontId="11" fillId="2" borderId="0" xfId="2" applyFont="1" applyFill="1" applyAlignment="1">
      <alignment horizontal="right"/>
    </xf>
  </cellXfs>
  <cellStyles count="4">
    <cellStyle name="Normaallaad" xfId="0" builtinId="0"/>
    <cellStyle name="Normaallaad 4" xfId="2" xr:uid="{C518EF32-F477-4C7A-A1F1-D1D69E16654D}"/>
    <cellStyle name="Normaallaad 5" xfId="3" xr:uid="{D31744A0-47DA-4E5B-BA04-7BBAD1DFDCE8}"/>
    <cellStyle name="Protsent" xfId="1" builtinId="5"/>
  </cellStyles>
  <dxfs count="0"/>
  <tableStyles count="1" defaultTableStyle="TableStyleMedium2" defaultPivotStyle="PivotStyleLight16">
    <tableStyle name="Invisible" pivot="0" table="0" count="0" xr9:uid="{1DF8E977-83E1-49D5-9433-384F3F9BCB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9057-5085-4FA3-9375-84B8BC119D93}">
  <dimension ref="A1:P143"/>
  <sheetViews>
    <sheetView tabSelected="1" zoomScaleNormal="100" workbookViewId="0">
      <selection activeCell="G2" sqref="G2"/>
    </sheetView>
  </sheetViews>
  <sheetFormatPr defaultRowHeight="15" x14ac:dyDescent="0.2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/>
  </cols>
  <sheetData>
    <row r="1" spans="1:16" x14ac:dyDescent="0.25">
      <c r="A1" s="1"/>
      <c r="B1" s="1"/>
      <c r="C1" s="1"/>
      <c r="D1" s="1"/>
      <c r="E1" s="1"/>
      <c r="F1" s="1"/>
      <c r="G1" s="41" t="s">
        <v>17</v>
      </c>
    </row>
    <row r="2" spans="1:16" x14ac:dyDescent="0.25">
      <c r="A2" s="1"/>
      <c r="B2" s="1"/>
      <c r="C2" s="1"/>
      <c r="D2" s="1"/>
      <c r="E2" s="1"/>
      <c r="F2" s="3"/>
      <c r="G2" s="42" t="s">
        <v>16</v>
      </c>
    </row>
    <row r="3" spans="1:16" x14ac:dyDescent="0.25">
      <c r="A3" s="1"/>
      <c r="B3" s="1"/>
      <c r="C3" s="1"/>
      <c r="D3" s="1"/>
      <c r="E3" s="1"/>
      <c r="F3" s="3"/>
      <c r="G3" s="32"/>
    </row>
    <row r="4" spans="1:16" ht="21" x14ac:dyDescent="0.35">
      <c r="A4" s="1"/>
      <c r="B4" s="4" t="s">
        <v>14</v>
      </c>
      <c r="C4" s="1"/>
      <c r="D4" s="1"/>
      <c r="E4" s="5"/>
      <c r="F4" s="6"/>
      <c r="G4" s="33"/>
      <c r="K4" s="7"/>
      <c r="L4" s="8"/>
    </row>
    <row r="5" spans="1:16" x14ac:dyDescent="0.25">
      <c r="A5" s="1"/>
      <c r="B5" s="1"/>
      <c r="C5" s="1"/>
      <c r="D5" s="1"/>
      <c r="E5" s="1"/>
      <c r="F5" s="6"/>
      <c r="G5" s="34"/>
      <c r="K5" s="9"/>
      <c r="L5" s="8"/>
    </row>
    <row r="6" spans="1:16" x14ac:dyDescent="0.25">
      <c r="A6" s="1"/>
      <c r="B6" s="10" t="s">
        <v>0</v>
      </c>
      <c r="C6" s="11"/>
      <c r="D6" s="12"/>
      <c r="E6" s="13">
        <v>45658</v>
      </c>
      <c r="F6" s="14"/>
      <c r="G6" s="34"/>
      <c r="K6" s="15"/>
      <c r="L6" s="15"/>
    </row>
    <row r="7" spans="1:16" x14ac:dyDescent="0.25">
      <c r="A7" s="1"/>
      <c r="B7" s="16" t="s">
        <v>1</v>
      </c>
      <c r="C7" s="17"/>
      <c r="E7" s="18">
        <v>60</v>
      </c>
      <c r="F7" s="19" t="s">
        <v>2</v>
      </c>
      <c r="G7" s="34"/>
      <c r="J7" s="39"/>
      <c r="K7" s="20"/>
      <c r="L7" s="20"/>
    </row>
    <row r="8" spans="1:16" x14ac:dyDescent="0.25">
      <c r="A8" s="1"/>
      <c r="B8" s="16" t="s">
        <v>3</v>
      </c>
      <c r="C8" s="17"/>
      <c r="D8" s="21">
        <f>E6-1</f>
        <v>45657</v>
      </c>
      <c r="E8" s="37">
        <v>31008.6</v>
      </c>
      <c r="F8" s="19" t="s">
        <v>4</v>
      </c>
      <c r="G8" s="34"/>
      <c r="J8" s="39"/>
      <c r="K8" s="20"/>
      <c r="L8" s="20"/>
    </row>
    <row r="9" spans="1:16" x14ac:dyDescent="0.25">
      <c r="A9" s="1"/>
      <c r="B9" s="16" t="s">
        <v>5</v>
      </c>
      <c r="C9" s="17"/>
      <c r="D9" s="21">
        <f>EOMONTH(D8,E7)</f>
        <v>47483</v>
      </c>
      <c r="E9" s="37">
        <v>0</v>
      </c>
      <c r="F9" s="19" t="s">
        <v>4</v>
      </c>
      <c r="G9" s="34"/>
      <c r="J9" s="39"/>
      <c r="K9" s="20"/>
      <c r="L9" s="20"/>
    </row>
    <row r="10" spans="1:16" x14ac:dyDescent="0.25">
      <c r="A10" s="1"/>
      <c r="B10" s="16" t="s">
        <v>6</v>
      </c>
      <c r="C10" s="17"/>
      <c r="E10" s="22">
        <v>1</v>
      </c>
      <c r="F10" s="19"/>
      <c r="G10" s="34"/>
      <c r="J10" s="39"/>
      <c r="K10" s="23"/>
      <c r="L10" s="23"/>
    </row>
    <row r="11" spans="1:16" x14ac:dyDescent="0.25">
      <c r="A11" s="1"/>
      <c r="B11" s="24" t="s">
        <v>15</v>
      </c>
      <c r="C11" s="25"/>
      <c r="D11" s="26"/>
      <c r="E11" s="38">
        <v>5.8000000000000003E-2</v>
      </c>
      <c r="F11" s="27"/>
      <c r="G11" s="35"/>
      <c r="K11" s="20"/>
      <c r="L11" s="20"/>
      <c r="M11" s="23"/>
      <c r="P11" s="40"/>
    </row>
    <row r="12" spans="1:16" x14ac:dyDescent="0.25">
      <c r="A12" s="1"/>
      <c r="B12" s="18"/>
      <c r="C12" s="17"/>
      <c r="E12" s="28"/>
      <c r="F12" s="18"/>
      <c r="G12" s="35"/>
      <c r="K12" s="20"/>
      <c r="L12" s="20"/>
      <c r="M12" s="23"/>
    </row>
    <row r="13" spans="1:16" x14ac:dyDescent="0.25">
      <c r="G13" s="8"/>
      <c r="L13" s="20"/>
      <c r="M13" s="23"/>
    </row>
    <row r="14" spans="1:16" ht="15.75" thickBot="1" x14ac:dyDescent="0.3">
      <c r="A14" s="29" t="s">
        <v>7</v>
      </c>
      <c r="B14" s="29" t="s">
        <v>8</v>
      </c>
      <c r="C14" s="29" t="s">
        <v>9</v>
      </c>
      <c r="D14" s="29" t="s">
        <v>10</v>
      </c>
      <c r="E14" s="29" t="s">
        <v>11</v>
      </c>
      <c r="F14" s="29" t="s">
        <v>12</v>
      </c>
      <c r="G14" s="36" t="s">
        <v>13</v>
      </c>
      <c r="K14" s="20"/>
      <c r="L14" s="20"/>
      <c r="M14" s="23"/>
    </row>
    <row r="15" spans="1:16" x14ac:dyDescent="0.25">
      <c r="A15" s="30">
        <f>IF(B15="","",E6)</f>
        <v>45658</v>
      </c>
      <c r="B15" s="17">
        <f>IF(E7&gt;0,1,"")</f>
        <v>1</v>
      </c>
      <c r="C15" s="6">
        <f>IF(B15="","",E8)</f>
        <v>31008.6</v>
      </c>
      <c r="D15" s="31">
        <f>IF(B15="","",IPMT($E$11/12,B15,$E$7,-$E$8,$E$9,0))</f>
        <v>149.8749</v>
      </c>
      <c r="E15" s="31">
        <f>IF(B15="","",PPMT($E$11/12,B15,$E$7,-$E$8,$E$9,0))</f>
        <v>446.72872538063336</v>
      </c>
      <c r="F15" s="31">
        <f>IF(B15="","",SUM(D15:E15))</f>
        <v>596.60362538063339</v>
      </c>
      <c r="G15" s="6">
        <f>IF(B15="","",SUM(C15)-SUM(E15))</f>
        <v>30561.871274619367</v>
      </c>
      <c r="K15" s="20"/>
      <c r="L15" s="20"/>
      <c r="M15" s="23"/>
    </row>
    <row r="16" spans="1:16" x14ac:dyDescent="0.25">
      <c r="A16" s="30">
        <f>IF(B16="","",EDATE(A15,1))</f>
        <v>45689</v>
      </c>
      <c r="B16" s="17">
        <f>IF(B15="","",IF(SUM(B15)+1&lt;=$E$7,SUM(B15)+1,""))</f>
        <v>2</v>
      </c>
      <c r="C16" s="6">
        <f>IF(B16="","",G15)</f>
        <v>30561.871274619367</v>
      </c>
      <c r="D16" s="31">
        <f>IF(B16="","",IPMT($E$11/12,B16,$E$7,-$E$8,$E$9,0))</f>
        <v>147.71571116066031</v>
      </c>
      <c r="E16" s="31">
        <f>IF(B16="","",PPMT($E$11/12,B16,$E$7,-$E$8,$E$9,0))</f>
        <v>448.88791421997308</v>
      </c>
      <c r="F16" s="31">
        <f t="shared" ref="F16" si="0">IF(B16="","",SUM(D16:E16))</f>
        <v>596.60362538063339</v>
      </c>
      <c r="G16" s="6">
        <f t="shared" ref="G16" si="1">IF(B16="","",SUM(C16)-SUM(E16))</f>
        <v>30112.983360399394</v>
      </c>
      <c r="K16" s="20"/>
      <c r="L16" s="20"/>
      <c r="M16" s="23"/>
    </row>
    <row r="17" spans="1:13" x14ac:dyDescent="0.25">
      <c r="A17" s="30">
        <f t="shared" ref="A17:A74" si="2">IF(B17="","",EDATE(A16,1))</f>
        <v>45717</v>
      </c>
      <c r="B17" s="17">
        <f t="shared" ref="B17:B80" si="3">IF(B16="","",IF(SUM(B16)+1&lt;=$E$7,SUM(B16)+1,""))</f>
        <v>3</v>
      </c>
      <c r="C17" s="6">
        <f t="shared" ref="C17:C74" si="4">IF(B17="","",G16)</f>
        <v>30112.983360399394</v>
      </c>
      <c r="D17" s="31">
        <f t="shared" ref="D17:D74" si="5">IF(B17="","",IPMT($E$11/12,B17,$E$7,-$E$8,$E$9,0))</f>
        <v>145.54608624193045</v>
      </c>
      <c r="E17" s="31">
        <f t="shared" ref="E17:E74" si="6">IF(B17="","",PPMT($E$11/12,B17,$E$7,-$E$8,$E$9,0))</f>
        <v>451.05753913870296</v>
      </c>
      <c r="F17" s="31">
        <f t="shared" ref="F17:F74" si="7">IF(B17="","",SUM(D17:E17))</f>
        <v>596.60362538063339</v>
      </c>
      <c r="G17" s="6">
        <f t="shared" ref="G17:G74" si="8">IF(B17="","",SUM(C17)-SUM(E17))</f>
        <v>29661.925821260691</v>
      </c>
      <c r="K17" s="20"/>
      <c r="L17" s="20"/>
      <c r="M17" s="23"/>
    </row>
    <row r="18" spans="1:13" x14ac:dyDescent="0.25">
      <c r="A18" s="30">
        <f t="shared" si="2"/>
        <v>45748</v>
      </c>
      <c r="B18" s="17">
        <f t="shared" si="3"/>
        <v>4</v>
      </c>
      <c r="C18" s="6">
        <f t="shared" si="4"/>
        <v>29661.925821260691</v>
      </c>
      <c r="D18" s="31">
        <f t="shared" si="5"/>
        <v>143.36597480276001</v>
      </c>
      <c r="E18" s="31">
        <f t="shared" si="6"/>
        <v>453.23765057787335</v>
      </c>
      <c r="F18" s="31">
        <f t="shared" si="7"/>
        <v>596.60362538063339</v>
      </c>
      <c r="G18" s="6">
        <f t="shared" si="8"/>
        <v>29208.688170682817</v>
      </c>
      <c r="K18" s="20"/>
      <c r="L18" s="20"/>
      <c r="M18" s="23"/>
    </row>
    <row r="19" spans="1:13" x14ac:dyDescent="0.25">
      <c r="A19" s="30">
        <f t="shared" si="2"/>
        <v>45778</v>
      </c>
      <c r="B19" s="17">
        <f t="shared" si="3"/>
        <v>5</v>
      </c>
      <c r="C19" s="6">
        <f t="shared" si="4"/>
        <v>29208.688170682817</v>
      </c>
      <c r="D19" s="31">
        <f t="shared" si="5"/>
        <v>141.17532615830029</v>
      </c>
      <c r="E19" s="31">
        <f t="shared" si="6"/>
        <v>455.42829922233301</v>
      </c>
      <c r="F19" s="31">
        <f t="shared" si="7"/>
        <v>596.60362538063328</v>
      </c>
      <c r="G19" s="6">
        <f t="shared" si="8"/>
        <v>28753.259871460483</v>
      </c>
      <c r="K19" s="20"/>
      <c r="L19" s="20"/>
      <c r="M19" s="23"/>
    </row>
    <row r="20" spans="1:13" x14ac:dyDescent="0.25">
      <c r="A20" s="30">
        <f t="shared" si="2"/>
        <v>45809</v>
      </c>
      <c r="B20" s="17">
        <f t="shared" si="3"/>
        <v>6</v>
      </c>
      <c r="C20" s="6">
        <f t="shared" si="4"/>
        <v>28753.259871460483</v>
      </c>
      <c r="D20" s="31">
        <f t="shared" si="5"/>
        <v>138.97408937872569</v>
      </c>
      <c r="E20" s="31">
        <f t="shared" si="6"/>
        <v>457.6295360019077</v>
      </c>
      <c r="F20" s="31">
        <f t="shared" si="7"/>
        <v>596.60362538063339</v>
      </c>
      <c r="G20" s="6">
        <f t="shared" si="8"/>
        <v>28295.630335458576</v>
      </c>
      <c r="K20" s="20"/>
      <c r="L20" s="20"/>
      <c r="M20" s="23"/>
    </row>
    <row r="21" spans="1:13" x14ac:dyDescent="0.25">
      <c r="A21" s="30">
        <f t="shared" si="2"/>
        <v>45839</v>
      </c>
      <c r="B21" s="17">
        <f t="shared" si="3"/>
        <v>7</v>
      </c>
      <c r="C21" s="6">
        <f t="shared" si="4"/>
        <v>28295.630335458576</v>
      </c>
      <c r="D21" s="31">
        <f t="shared" si="5"/>
        <v>136.76221328804982</v>
      </c>
      <c r="E21" s="31">
        <f t="shared" si="6"/>
        <v>459.8414120925836</v>
      </c>
      <c r="F21" s="31">
        <f t="shared" si="7"/>
        <v>596.60362538063339</v>
      </c>
      <c r="G21" s="6">
        <f t="shared" si="8"/>
        <v>27835.788923365992</v>
      </c>
      <c r="K21" s="20"/>
      <c r="L21" s="20"/>
      <c r="M21" s="23"/>
    </row>
    <row r="22" spans="1:13" x14ac:dyDescent="0.25">
      <c r="A22" s="30">
        <f t="shared" si="2"/>
        <v>45870</v>
      </c>
      <c r="B22" s="17">
        <f t="shared" si="3"/>
        <v>8</v>
      </c>
      <c r="C22" s="6">
        <f t="shared" si="4"/>
        <v>27835.788923365992</v>
      </c>
      <c r="D22" s="31">
        <f t="shared" si="5"/>
        <v>134.53964646293568</v>
      </c>
      <c r="E22" s="31">
        <f t="shared" si="6"/>
        <v>462.06397891769774</v>
      </c>
      <c r="F22" s="31">
        <f t="shared" si="7"/>
        <v>596.60362538063339</v>
      </c>
      <c r="G22" s="6">
        <f t="shared" si="8"/>
        <v>27373.724944448295</v>
      </c>
      <c r="K22" s="20"/>
      <c r="L22" s="20"/>
      <c r="M22" s="23"/>
    </row>
    <row r="23" spans="1:13" x14ac:dyDescent="0.25">
      <c r="A23" s="30">
        <f t="shared" si="2"/>
        <v>45901</v>
      </c>
      <c r="B23" s="17">
        <f t="shared" si="3"/>
        <v>9</v>
      </c>
      <c r="C23" s="6">
        <f t="shared" si="4"/>
        <v>27373.724944448295</v>
      </c>
      <c r="D23" s="31">
        <f t="shared" si="5"/>
        <v>132.30633723150009</v>
      </c>
      <c r="E23" s="31">
        <f t="shared" si="6"/>
        <v>464.29728814913324</v>
      </c>
      <c r="F23" s="31">
        <f t="shared" si="7"/>
        <v>596.60362538063328</v>
      </c>
      <c r="G23" s="6">
        <f t="shared" si="8"/>
        <v>26909.427656299162</v>
      </c>
      <c r="K23" s="20"/>
      <c r="L23" s="20"/>
      <c r="M23" s="23"/>
    </row>
    <row r="24" spans="1:13" x14ac:dyDescent="0.25">
      <c r="A24" s="30">
        <f t="shared" si="2"/>
        <v>45931</v>
      </c>
      <c r="B24" s="17">
        <f t="shared" si="3"/>
        <v>10</v>
      </c>
      <c r="C24" s="6">
        <f t="shared" si="4"/>
        <v>26909.427656299162</v>
      </c>
      <c r="D24" s="31">
        <f t="shared" si="5"/>
        <v>130.06223367211263</v>
      </c>
      <c r="E24" s="31">
        <f t="shared" si="6"/>
        <v>466.54139170852068</v>
      </c>
      <c r="F24" s="31">
        <f t="shared" si="7"/>
        <v>596.60362538063328</v>
      </c>
      <c r="G24" s="6">
        <f t="shared" si="8"/>
        <v>26442.886264590641</v>
      </c>
      <c r="K24" s="20"/>
      <c r="L24" s="20"/>
      <c r="M24" s="23"/>
    </row>
    <row r="25" spans="1:13" x14ac:dyDescent="0.25">
      <c r="A25" s="30">
        <f t="shared" si="2"/>
        <v>45962</v>
      </c>
      <c r="B25" s="17">
        <f t="shared" si="3"/>
        <v>11</v>
      </c>
      <c r="C25" s="6">
        <f t="shared" si="4"/>
        <v>26442.886264590641</v>
      </c>
      <c r="D25" s="31">
        <f t="shared" si="5"/>
        <v>127.80728361218813</v>
      </c>
      <c r="E25" s="31">
        <f t="shared" si="6"/>
        <v>468.79634176844525</v>
      </c>
      <c r="F25" s="31">
        <f t="shared" si="7"/>
        <v>596.60362538063339</v>
      </c>
      <c r="G25" s="6">
        <f t="shared" si="8"/>
        <v>25974.089922822197</v>
      </c>
    </row>
    <row r="26" spans="1:13" x14ac:dyDescent="0.25">
      <c r="A26" s="30">
        <f t="shared" si="2"/>
        <v>45992</v>
      </c>
      <c r="B26" s="17">
        <f t="shared" si="3"/>
        <v>12</v>
      </c>
      <c r="C26" s="6">
        <f t="shared" si="4"/>
        <v>25974.089922822197</v>
      </c>
      <c r="D26" s="31">
        <f t="shared" si="5"/>
        <v>125.54143462697394</v>
      </c>
      <c r="E26" s="31">
        <f t="shared" si="6"/>
        <v>471.06219075365942</v>
      </c>
      <c r="F26" s="31">
        <f t="shared" si="7"/>
        <v>596.60362538063339</v>
      </c>
      <c r="G26" s="6">
        <f t="shared" si="8"/>
        <v>25503.027732068538</v>
      </c>
    </row>
    <row r="27" spans="1:13" x14ac:dyDescent="0.25">
      <c r="A27" s="30">
        <f t="shared" si="2"/>
        <v>46023</v>
      </c>
      <c r="B27" s="17">
        <f t="shared" si="3"/>
        <v>13</v>
      </c>
      <c r="C27" s="6">
        <f t="shared" si="4"/>
        <v>25503.027732068538</v>
      </c>
      <c r="D27" s="31">
        <f t="shared" si="5"/>
        <v>123.26463403833125</v>
      </c>
      <c r="E27" s="31">
        <f t="shared" si="6"/>
        <v>473.33899134230211</v>
      </c>
      <c r="F27" s="31">
        <f t="shared" si="7"/>
        <v>596.60362538063339</v>
      </c>
      <c r="G27" s="6">
        <f t="shared" si="8"/>
        <v>25029.688740726237</v>
      </c>
    </row>
    <row r="28" spans="1:13" x14ac:dyDescent="0.25">
      <c r="A28" s="30">
        <f t="shared" si="2"/>
        <v>46054</v>
      </c>
      <c r="B28" s="17">
        <f t="shared" si="3"/>
        <v>14</v>
      </c>
      <c r="C28" s="6">
        <f t="shared" si="4"/>
        <v>25029.688740726237</v>
      </c>
      <c r="D28" s="31">
        <f t="shared" si="5"/>
        <v>120.97682891351013</v>
      </c>
      <c r="E28" s="31">
        <f t="shared" si="6"/>
        <v>475.62679646712326</v>
      </c>
      <c r="F28" s="31">
        <f t="shared" si="7"/>
        <v>596.60362538063339</v>
      </c>
      <c r="G28" s="6">
        <f t="shared" si="8"/>
        <v>24554.061944259112</v>
      </c>
    </row>
    <row r="29" spans="1:13" x14ac:dyDescent="0.25">
      <c r="A29" s="30">
        <f t="shared" si="2"/>
        <v>46082</v>
      </c>
      <c r="B29" s="17">
        <f t="shared" si="3"/>
        <v>15</v>
      </c>
      <c r="C29" s="6">
        <f t="shared" si="4"/>
        <v>24554.061944259112</v>
      </c>
      <c r="D29" s="31">
        <f t="shared" si="5"/>
        <v>118.67796606391904</v>
      </c>
      <c r="E29" s="31">
        <f t="shared" si="6"/>
        <v>477.9256593167143</v>
      </c>
      <c r="F29" s="31">
        <f t="shared" si="7"/>
        <v>596.60362538063339</v>
      </c>
      <c r="G29" s="6">
        <f t="shared" si="8"/>
        <v>24076.136284942397</v>
      </c>
    </row>
    <row r="30" spans="1:13" x14ac:dyDescent="0.25">
      <c r="A30" s="30">
        <f t="shared" si="2"/>
        <v>46113</v>
      </c>
      <c r="B30" s="17">
        <f t="shared" si="3"/>
        <v>16</v>
      </c>
      <c r="C30" s="6">
        <f t="shared" si="4"/>
        <v>24076.136284942397</v>
      </c>
      <c r="D30" s="31">
        <f t="shared" si="5"/>
        <v>116.36799204388825</v>
      </c>
      <c r="E30" s="31">
        <f t="shared" si="6"/>
        <v>480.23563333674508</v>
      </c>
      <c r="F30" s="31">
        <f t="shared" si="7"/>
        <v>596.60362538063328</v>
      </c>
      <c r="G30" s="6">
        <f t="shared" si="8"/>
        <v>23595.900651605651</v>
      </c>
    </row>
    <row r="31" spans="1:13" x14ac:dyDescent="0.25">
      <c r="A31" s="30">
        <f t="shared" si="2"/>
        <v>46143</v>
      </c>
      <c r="B31" s="17">
        <f t="shared" si="3"/>
        <v>17</v>
      </c>
      <c r="C31" s="6">
        <f t="shared" si="4"/>
        <v>23595.900651605651</v>
      </c>
      <c r="D31" s="31">
        <f t="shared" si="5"/>
        <v>114.04685314942732</v>
      </c>
      <c r="E31" s="31">
        <f t="shared" si="6"/>
        <v>482.55677223120603</v>
      </c>
      <c r="F31" s="31">
        <f t="shared" si="7"/>
        <v>596.60362538063339</v>
      </c>
      <c r="G31" s="6">
        <f t="shared" si="8"/>
        <v>23113.343879374446</v>
      </c>
    </row>
    <row r="32" spans="1:13" x14ac:dyDescent="0.25">
      <c r="A32" s="30">
        <f t="shared" si="2"/>
        <v>46174</v>
      </c>
      <c r="B32" s="17">
        <f t="shared" si="3"/>
        <v>18</v>
      </c>
      <c r="C32" s="6">
        <f t="shared" si="4"/>
        <v>23113.343879374446</v>
      </c>
      <c r="D32" s="31">
        <f t="shared" si="5"/>
        <v>111.71449541697649</v>
      </c>
      <c r="E32" s="31">
        <f t="shared" si="6"/>
        <v>484.88912996365684</v>
      </c>
      <c r="F32" s="31">
        <f t="shared" si="7"/>
        <v>596.60362538063328</v>
      </c>
      <c r="G32" s="6">
        <f t="shared" si="8"/>
        <v>22628.45474941079</v>
      </c>
    </row>
    <row r="33" spans="1:7" x14ac:dyDescent="0.25">
      <c r="A33" s="30">
        <f t="shared" si="2"/>
        <v>46204</v>
      </c>
      <c r="B33" s="17">
        <f t="shared" si="3"/>
        <v>19</v>
      </c>
      <c r="C33" s="6">
        <f t="shared" si="4"/>
        <v>22628.45474941079</v>
      </c>
      <c r="D33" s="31">
        <f t="shared" si="5"/>
        <v>109.37086462215215</v>
      </c>
      <c r="E33" s="31">
        <f t="shared" si="6"/>
        <v>487.23276075848128</v>
      </c>
      <c r="F33" s="31">
        <f t="shared" si="7"/>
        <v>596.60362538063339</v>
      </c>
      <c r="G33" s="6">
        <f t="shared" si="8"/>
        <v>22141.221988652309</v>
      </c>
    </row>
    <row r="34" spans="1:7" x14ac:dyDescent="0.25">
      <c r="A34" s="30">
        <f t="shared" si="2"/>
        <v>46235</v>
      </c>
      <c r="B34" s="17">
        <f t="shared" si="3"/>
        <v>20</v>
      </c>
      <c r="C34" s="6">
        <f t="shared" si="4"/>
        <v>22141.221988652309</v>
      </c>
      <c r="D34" s="31">
        <f t="shared" si="5"/>
        <v>107.01590627848614</v>
      </c>
      <c r="E34" s="31">
        <f t="shared" si="6"/>
        <v>489.58771910214722</v>
      </c>
      <c r="F34" s="31">
        <f t="shared" si="7"/>
        <v>596.60362538063339</v>
      </c>
      <c r="G34" s="6">
        <f t="shared" si="8"/>
        <v>21651.634269550163</v>
      </c>
    </row>
    <row r="35" spans="1:7" x14ac:dyDescent="0.25">
      <c r="A35" s="30">
        <f t="shared" si="2"/>
        <v>46266</v>
      </c>
      <c r="B35" s="17">
        <f t="shared" si="3"/>
        <v>21</v>
      </c>
      <c r="C35" s="6">
        <f t="shared" si="4"/>
        <v>21651.634269550163</v>
      </c>
      <c r="D35" s="31">
        <f t="shared" si="5"/>
        <v>104.64956563615912</v>
      </c>
      <c r="E35" s="31">
        <f t="shared" si="6"/>
        <v>491.95405974447425</v>
      </c>
      <c r="F35" s="31">
        <f t="shared" si="7"/>
        <v>596.60362538063339</v>
      </c>
      <c r="G35" s="6">
        <f t="shared" si="8"/>
        <v>21159.680209805687</v>
      </c>
    </row>
    <row r="36" spans="1:7" x14ac:dyDescent="0.25">
      <c r="A36" s="30">
        <f t="shared" si="2"/>
        <v>46296</v>
      </c>
      <c r="B36" s="17">
        <f t="shared" si="3"/>
        <v>22</v>
      </c>
      <c r="C36" s="6">
        <f t="shared" si="4"/>
        <v>21159.680209805687</v>
      </c>
      <c r="D36" s="31">
        <f t="shared" si="5"/>
        <v>102.27178768072748</v>
      </c>
      <c r="E36" s="31">
        <f t="shared" si="6"/>
        <v>494.33183769990592</v>
      </c>
      <c r="F36" s="31">
        <f t="shared" si="7"/>
        <v>596.60362538063339</v>
      </c>
      <c r="G36" s="6">
        <f t="shared" si="8"/>
        <v>20665.348372105782</v>
      </c>
    </row>
    <row r="37" spans="1:7" x14ac:dyDescent="0.25">
      <c r="A37" s="30">
        <f t="shared" si="2"/>
        <v>46327</v>
      </c>
      <c r="B37" s="17">
        <f t="shared" si="3"/>
        <v>23</v>
      </c>
      <c r="C37" s="6">
        <f t="shared" si="4"/>
        <v>20665.348372105782</v>
      </c>
      <c r="D37" s="31">
        <f t="shared" si="5"/>
        <v>99.882517131844594</v>
      </c>
      <c r="E37" s="31">
        <f t="shared" si="6"/>
        <v>496.72110824878877</v>
      </c>
      <c r="F37" s="31">
        <f t="shared" si="7"/>
        <v>596.60362538063339</v>
      </c>
      <c r="G37" s="6">
        <f t="shared" si="8"/>
        <v>20168.627263856994</v>
      </c>
    </row>
    <row r="38" spans="1:7" x14ac:dyDescent="0.25">
      <c r="A38" s="30">
        <f t="shared" si="2"/>
        <v>46357</v>
      </c>
      <c r="B38" s="17">
        <f t="shared" si="3"/>
        <v>24</v>
      </c>
      <c r="C38" s="6">
        <f t="shared" si="4"/>
        <v>20168.627263856994</v>
      </c>
      <c r="D38" s="31">
        <f t="shared" si="5"/>
        <v>97.481698441975468</v>
      </c>
      <c r="E38" s="31">
        <f t="shared" si="6"/>
        <v>499.12192693865791</v>
      </c>
      <c r="F38" s="31">
        <f t="shared" si="7"/>
        <v>596.60362538063339</v>
      </c>
      <c r="G38" s="6">
        <f t="shared" si="8"/>
        <v>19669.505336918337</v>
      </c>
    </row>
    <row r="39" spans="1:7" x14ac:dyDescent="0.25">
      <c r="A39" s="30">
        <f t="shared" si="2"/>
        <v>46388</v>
      </c>
      <c r="B39" s="17">
        <f t="shared" si="3"/>
        <v>25</v>
      </c>
      <c r="C39" s="6">
        <f t="shared" si="4"/>
        <v>19669.505336918337</v>
      </c>
      <c r="D39" s="31">
        <f t="shared" si="5"/>
        <v>95.069275795105284</v>
      </c>
      <c r="E39" s="31">
        <f t="shared" si="6"/>
        <v>501.5343495855281</v>
      </c>
      <c r="F39" s="31">
        <f t="shared" si="7"/>
        <v>596.60362538063339</v>
      </c>
      <c r="G39" s="6">
        <f t="shared" si="8"/>
        <v>19167.97098733281</v>
      </c>
    </row>
    <row r="40" spans="1:7" x14ac:dyDescent="0.25">
      <c r="A40" s="30">
        <f t="shared" si="2"/>
        <v>46419</v>
      </c>
      <c r="B40" s="17">
        <f t="shared" si="3"/>
        <v>26</v>
      </c>
      <c r="C40" s="6">
        <f t="shared" si="4"/>
        <v>19167.97098733281</v>
      </c>
      <c r="D40" s="31">
        <f t="shared" si="5"/>
        <v>92.645193105441905</v>
      </c>
      <c r="E40" s="31">
        <f t="shared" si="6"/>
        <v>503.95843227519146</v>
      </c>
      <c r="F40" s="31">
        <f t="shared" si="7"/>
        <v>596.60362538063339</v>
      </c>
      <c r="G40" s="6">
        <f t="shared" si="8"/>
        <v>18664.012555057619</v>
      </c>
    </row>
    <row r="41" spans="1:7" x14ac:dyDescent="0.25">
      <c r="A41" s="30">
        <f t="shared" si="2"/>
        <v>46447</v>
      </c>
      <c r="B41" s="17">
        <f t="shared" si="3"/>
        <v>27</v>
      </c>
      <c r="C41" s="6">
        <f t="shared" si="4"/>
        <v>18664.012555057619</v>
      </c>
      <c r="D41" s="31">
        <f t="shared" si="5"/>
        <v>90.209394016111816</v>
      </c>
      <c r="E41" s="31">
        <f t="shared" si="6"/>
        <v>506.39423136452154</v>
      </c>
      <c r="F41" s="31">
        <f t="shared" si="7"/>
        <v>596.60362538063339</v>
      </c>
      <c r="G41" s="6">
        <f t="shared" si="8"/>
        <v>18157.618323693099</v>
      </c>
    </row>
    <row r="42" spans="1:7" x14ac:dyDescent="0.25">
      <c r="A42" s="30">
        <f t="shared" si="2"/>
        <v>46478</v>
      </c>
      <c r="B42" s="17">
        <f t="shared" si="3"/>
        <v>28</v>
      </c>
      <c r="C42" s="6">
        <f t="shared" si="4"/>
        <v>18157.618323693099</v>
      </c>
      <c r="D42" s="31">
        <f t="shared" si="5"/>
        <v>87.76182189784997</v>
      </c>
      <c r="E42" s="31">
        <f t="shared" si="6"/>
        <v>508.84180348278346</v>
      </c>
      <c r="F42" s="31">
        <f t="shared" si="7"/>
        <v>596.60362538063339</v>
      </c>
      <c r="G42" s="6">
        <f t="shared" si="8"/>
        <v>17648.776520210315</v>
      </c>
    </row>
    <row r="43" spans="1:7" x14ac:dyDescent="0.25">
      <c r="A43" s="30">
        <f t="shared" si="2"/>
        <v>46508</v>
      </c>
      <c r="B43" s="17">
        <f t="shared" si="3"/>
        <v>29</v>
      </c>
      <c r="C43" s="6">
        <f t="shared" si="4"/>
        <v>17648.776520210315</v>
      </c>
      <c r="D43" s="31">
        <f t="shared" si="5"/>
        <v>85.302419847683169</v>
      </c>
      <c r="E43" s="31">
        <f t="shared" si="6"/>
        <v>511.30120553295023</v>
      </c>
      <c r="F43" s="31">
        <f t="shared" si="7"/>
        <v>596.60362538063339</v>
      </c>
      <c r="G43" s="6">
        <f t="shared" si="8"/>
        <v>17137.475314677366</v>
      </c>
    </row>
    <row r="44" spans="1:7" x14ac:dyDescent="0.25">
      <c r="A44" s="30">
        <f t="shared" si="2"/>
        <v>46539</v>
      </c>
      <c r="B44" s="17">
        <f t="shared" si="3"/>
        <v>30</v>
      </c>
      <c r="C44" s="6">
        <f t="shared" si="4"/>
        <v>17137.475314677366</v>
      </c>
      <c r="D44" s="31">
        <f t="shared" si="5"/>
        <v>82.831130687607256</v>
      </c>
      <c r="E44" s="31">
        <f t="shared" si="6"/>
        <v>513.77249469302615</v>
      </c>
      <c r="F44" s="31">
        <f t="shared" si="7"/>
        <v>596.60362538063339</v>
      </c>
      <c r="G44" s="6">
        <f t="shared" si="8"/>
        <v>16623.702819984341</v>
      </c>
    </row>
    <row r="45" spans="1:7" x14ac:dyDescent="0.25">
      <c r="A45" s="30">
        <f t="shared" si="2"/>
        <v>46569</v>
      </c>
      <c r="B45" s="17">
        <f t="shared" si="3"/>
        <v>31</v>
      </c>
      <c r="C45" s="6">
        <f t="shared" si="4"/>
        <v>16623.702819984341</v>
      </c>
      <c r="D45" s="31">
        <f t="shared" si="5"/>
        <v>80.347896963257611</v>
      </c>
      <c r="E45" s="31">
        <f t="shared" si="6"/>
        <v>516.25572841737574</v>
      </c>
      <c r="F45" s="31">
        <f t="shared" si="7"/>
        <v>596.60362538063339</v>
      </c>
      <c r="G45" s="6">
        <f t="shared" si="8"/>
        <v>16107.447091566964</v>
      </c>
    </row>
    <row r="46" spans="1:7" x14ac:dyDescent="0.25">
      <c r="A46" s="30">
        <f t="shared" si="2"/>
        <v>46600</v>
      </c>
      <c r="B46" s="17">
        <f t="shared" si="3"/>
        <v>32</v>
      </c>
      <c r="C46" s="6">
        <f t="shared" si="4"/>
        <v>16107.447091566964</v>
      </c>
      <c r="D46" s="31">
        <f t="shared" si="5"/>
        <v>77.852660942573635</v>
      </c>
      <c r="E46" s="31">
        <f t="shared" si="6"/>
        <v>518.75096443805967</v>
      </c>
      <c r="F46" s="31">
        <f t="shared" si="7"/>
        <v>596.60362538063328</v>
      </c>
      <c r="G46" s="6">
        <f t="shared" si="8"/>
        <v>15588.696127128906</v>
      </c>
    </row>
    <row r="47" spans="1:7" x14ac:dyDescent="0.25">
      <c r="A47" s="30">
        <f t="shared" si="2"/>
        <v>46631</v>
      </c>
      <c r="B47" s="17">
        <f t="shared" si="3"/>
        <v>33</v>
      </c>
      <c r="C47" s="6">
        <f t="shared" si="4"/>
        <v>15588.696127128906</v>
      </c>
      <c r="D47" s="31">
        <f t="shared" si="5"/>
        <v>75.345364614456358</v>
      </c>
      <c r="E47" s="31">
        <f t="shared" si="6"/>
        <v>521.25826076617705</v>
      </c>
      <c r="F47" s="31">
        <f t="shared" si="7"/>
        <v>596.60362538063339</v>
      </c>
      <c r="G47" s="6">
        <f t="shared" si="8"/>
        <v>15067.437866362729</v>
      </c>
    </row>
    <row r="48" spans="1:7" x14ac:dyDescent="0.25">
      <c r="A48" s="30">
        <f t="shared" si="2"/>
        <v>46661</v>
      </c>
      <c r="B48" s="17">
        <f t="shared" si="3"/>
        <v>34</v>
      </c>
      <c r="C48" s="6">
        <f t="shared" si="4"/>
        <v>15067.437866362729</v>
      </c>
      <c r="D48" s="31">
        <f t="shared" si="5"/>
        <v>72.825949687419822</v>
      </c>
      <c r="E48" s="31">
        <f t="shared" si="6"/>
        <v>523.7776756932135</v>
      </c>
      <c r="F48" s="31">
        <f t="shared" si="7"/>
        <v>596.60362538063328</v>
      </c>
      <c r="G48" s="6">
        <f t="shared" si="8"/>
        <v>14543.660190669514</v>
      </c>
    </row>
    <row r="49" spans="1:7" x14ac:dyDescent="0.25">
      <c r="A49" s="30">
        <f t="shared" si="2"/>
        <v>46692</v>
      </c>
      <c r="B49" s="17">
        <f t="shared" si="3"/>
        <v>35</v>
      </c>
      <c r="C49" s="6">
        <f t="shared" si="4"/>
        <v>14543.660190669514</v>
      </c>
      <c r="D49" s="31">
        <f t="shared" si="5"/>
        <v>70.294357588235968</v>
      </c>
      <c r="E49" s="31">
        <f t="shared" si="6"/>
        <v>526.30926779239746</v>
      </c>
      <c r="F49" s="31">
        <f t="shared" si="7"/>
        <v>596.60362538063339</v>
      </c>
      <c r="G49" s="6">
        <f t="shared" si="8"/>
        <v>14017.350922877116</v>
      </c>
    </row>
    <row r="50" spans="1:7" x14ac:dyDescent="0.25">
      <c r="A50" s="30">
        <f t="shared" si="2"/>
        <v>46722</v>
      </c>
      <c r="B50" s="17">
        <f t="shared" si="3"/>
        <v>36</v>
      </c>
      <c r="C50" s="6">
        <f t="shared" si="4"/>
        <v>14017.350922877116</v>
      </c>
      <c r="D50" s="31">
        <f t="shared" si="5"/>
        <v>67.750529460572693</v>
      </c>
      <c r="E50" s="31">
        <f t="shared" si="6"/>
        <v>528.8530959200607</v>
      </c>
      <c r="F50" s="31">
        <f t="shared" si="7"/>
        <v>596.60362538063339</v>
      </c>
      <c r="G50" s="6">
        <f t="shared" si="8"/>
        <v>13488.497826957057</v>
      </c>
    </row>
    <row r="51" spans="1:7" x14ac:dyDescent="0.25">
      <c r="A51" s="30">
        <f t="shared" si="2"/>
        <v>46753</v>
      </c>
      <c r="B51" s="17">
        <f t="shared" si="3"/>
        <v>37</v>
      </c>
      <c r="C51" s="6">
        <f t="shared" si="4"/>
        <v>13488.497826957057</v>
      </c>
      <c r="D51" s="31">
        <f t="shared" si="5"/>
        <v>65.194406163625743</v>
      </c>
      <c r="E51" s="31">
        <f t="shared" si="6"/>
        <v>531.40921921700772</v>
      </c>
      <c r="F51" s="31">
        <f t="shared" si="7"/>
        <v>596.6036253806335</v>
      </c>
      <c r="G51" s="6">
        <f t="shared" si="8"/>
        <v>12957.088607740048</v>
      </c>
    </row>
    <row r="52" spans="1:7" x14ac:dyDescent="0.25">
      <c r="A52" s="30">
        <f t="shared" si="2"/>
        <v>46784</v>
      </c>
      <c r="B52" s="17">
        <f t="shared" si="3"/>
        <v>38</v>
      </c>
      <c r="C52" s="6">
        <f t="shared" si="4"/>
        <v>12957.088607740048</v>
      </c>
      <c r="D52" s="31">
        <f t="shared" si="5"/>
        <v>62.625928270743536</v>
      </c>
      <c r="E52" s="31">
        <f t="shared" si="6"/>
        <v>533.97769710988985</v>
      </c>
      <c r="F52" s="31">
        <f t="shared" si="7"/>
        <v>596.60362538063339</v>
      </c>
      <c r="G52" s="6">
        <f t="shared" si="8"/>
        <v>12423.110910630159</v>
      </c>
    </row>
    <row r="53" spans="1:7" x14ac:dyDescent="0.25">
      <c r="A53" s="30">
        <f t="shared" si="2"/>
        <v>46813</v>
      </c>
      <c r="B53" s="17">
        <f t="shared" si="3"/>
        <v>39</v>
      </c>
      <c r="C53" s="6">
        <f t="shared" si="4"/>
        <v>12423.110910630159</v>
      </c>
      <c r="D53" s="31">
        <f t="shared" si="5"/>
        <v>60.045036068045746</v>
      </c>
      <c r="E53" s="31">
        <f t="shared" si="6"/>
        <v>536.55858931258763</v>
      </c>
      <c r="F53" s="31">
        <f t="shared" si="7"/>
        <v>596.60362538063339</v>
      </c>
      <c r="G53" s="6">
        <f t="shared" si="8"/>
        <v>11886.552321317571</v>
      </c>
    </row>
    <row r="54" spans="1:7" x14ac:dyDescent="0.25">
      <c r="A54" s="30">
        <f t="shared" si="2"/>
        <v>46844</v>
      </c>
      <c r="B54" s="17">
        <f t="shared" si="3"/>
        <v>40</v>
      </c>
      <c r="C54" s="6">
        <f t="shared" si="4"/>
        <v>11886.552321317571</v>
      </c>
      <c r="D54" s="31">
        <f t="shared" si="5"/>
        <v>57.451669553034883</v>
      </c>
      <c r="E54" s="31">
        <f t="shared" si="6"/>
        <v>539.1519558275985</v>
      </c>
      <c r="F54" s="31">
        <f t="shared" si="7"/>
        <v>596.60362538063339</v>
      </c>
      <c r="G54" s="6">
        <f t="shared" si="8"/>
        <v>11347.400365489973</v>
      </c>
    </row>
    <row r="55" spans="1:7" x14ac:dyDescent="0.25">
      <c r="A55" s="30">
        <f t="shared" si="2"/>
        <v>46874</v>
      </c>
      <c r="B55" s="17">
        <f t="shared" si="3"/>
        <v>41</v>
      </c>
      <c r="C55" s="6">
        <f t="shared" si="4"/>
        <v>11347.400365489973</v>
      </c>
      <c r="D55" s="31">
        <f t="shared" si="5"/>
        <v>54.845768433201521</v>
      </c>
      <c r="E55" s="31">
        <f t="shared" si="6"/>
        <v>541.75785694743195</v>
      </c>
      <c r="F55" s="31">
        <f t="shared" si="7"/>
        <v>596.6036253806335</v>
      </c>
      <c r="G55" s="6">
        <f t="shared" si="8"/>
        <v>10805.642508542542</v>
      </c>
    </row>
    <row r="56" spans="1:7" x14ac:dyDescent="0.25">
      <c r="A56" s="30">
        <f t="shared" si="2"/>
        <v>46905</v>
      </c>
      <c r="B56" s="17">
        <f t="shared" si="3"/>
        <v>42</v>
      </c>
      <c r="C56" s="6">
        <f t="shared" si="4"/>
        <v>10805.642508542542</v>
      </c>
      <c r="D56" s="31">
        <f t="shared" si="5"/>
        <v>52.227272124622253</v>
      </c>
      <c r="E56" s="31">
        <f t="shared" si="6"/>
        <v>544.37635325601116</v>
      </c>
      <c r="F56" s="31">
        <f t="shared" si="7"/>
        <v>596.60362538063339</v>
      </c>
      <c r="G56" s="6">
        <f t="shared" si="8"/>
        <v>10261.26615528653</v>
      </c>
    </row>
    <row r="57" spans="1:7" x14ac:dyDescent="0.25">
      <c r="A57" s="30">
        <f t="shared" si="2"/>
        <v>46935</v>
      </c>
      <c r="B57" s="17">
        <f t="shared" si="3"/>
        <v>43</v>
      </c>
      <c r="C57" s="6">
        <f t="shared" si="4"/>
        <v>10261.26615528653</v>
      </c>
      <c r="D57" s="31">
        <f t="shared" si="5"/>
        <v>49.596119750551537</v>
      </c>
      <c r="E57" s="31">
        <f t="shared" si="6"/>
        <v>547.00750563008182</v>
      </c>
      <c r="F57" s="31">
        <f t="shared" si="7"/>
        <v>596.60362538063339</v>
      </c>
      <c r="G57" s="6">
        <f t="shared" si="8"/>
        <v>9714.2586496564491</v>
      </c>
    </row>
    <row r="58" spans="1:7" x14ac:dyDescent="0.25">
      <c r="A58" s="30">
        <f t="shared" si="2"/>
        <v>46966</v>
      </c>
      <c r="B58" s="17">
        <f t="shared" si="3"/>
        <v>44</v>
      </c>
      <c r="C58" s="6">
        <f t="shared" si="4"/>
        <v>9714.2586496564491</v>
      </c>
      <c r="D58" s="31">
        <f t="shared" si="5"/>
        <v>46.952250140006143</v>
      </c>
      <c r="E58" s="31">
        <f t="shared" si="6"/>
        <v>549.65137524062732</v>
      </c>
      <c r="F58" s="31">
        <f t="shared" si="7"/>
        <v>596.6036253806335</v>
      </c>
      <c r="G58" s="6">
        <f t="shared" si="8"/>
        <v>9164.6072744158209</v>
      </c>
    </row>
    <row r="59" spans="1:7" x14ac:dyDescent="0.25">
      <c r="A59" s="30">
        <f t="shared" si="2"/>
        <v>46997</v>
      </c>
      <c r="B59" s="17">
        <f t="shared" si="3"/>
        <v>45</v>
      </c>
      <c r="C59" s="6">
        <f t="shared" si="4"/>
        <v>9164.6072744158209</v>
      </c>
      <c r="D59" s="31">
        <f t="shared" si="5"/>
        <v>44.295601826343109</v>
      </c>
      <c r="E59" s="31">
        <f t="shared" si="6"/>
        <v>552.30802355429023</v>
      </c>
      <c r="F59" s="31">
        <f t="shared" si="7"/>
        <v>596.60362538063339</v>
      </c>
      <c r="G59" s="6">
        <f t="shared" si="8"/>
        <v>8612.2992508615316</v>
      </c>
    </row>
    <row r="60" spans="1:7" x14ac:dyDescent="0.25">
      <c r="A60" s="30">
        <f t="shared" si="2"/>
        <v>47027</v>
      </c>
      <c r="B60" s="17">
        <f t="shared" si="3"/>
        <v>46</v>
      </c>
      <c r="C60" s="6">
        <f t="shared" si="4"/>
        <v>8612.2992508615316</v>
      </c>
      <c r="D60" s="31">
        <f t="shared" si="5"/>
        <v>41.626113045830706</v>
      </c>
      <c r="E60" s="31">
        <f t="shared" si="6"/>
        <v>554.97751233480267</v>
      </c>
      <c r="F60" s="31">
        <f t="shared" si="7"/>
        <v>596.60362538063339</v>
      </c>
      <c r="G60" s="6">
        <f t="shared" si="8"/>
        <v>8057.321738526729</v>
      </c>
    </row>
    <row r="61" spans="1:7" x14ac:dyDescent="0.25">
      <c r="A61" s="30">
        <f t="shared" si="2"/>
        <v>47058</v>
      </c>
      <c r="B61" s="17">
        <f t="shared" si="3"/>
        <v>47</v>
      </c>
      <c r="C61" s="6">
        <f t="shared" si="4"/>
        <v>8057.321738526729</v>
      </c>
      <c r="D61" s="31">
        <f t="shared" si="5"/>
        <v>38.943721736212488</v>
      </c>
      <c r="E61" s="31">
        <f t="shared" si="6"/>
        <v>557.65990364442087</v>
      </c>
      <c r="F61" s="31">
        <f t="shared" si="7"/>
        <v>596.60362538063339</v>
      </c>
      <c r="G61" s="6">
        <f t="shared" si="8"/>
        <v>7499.6618348823085</v>
      </c>
    </row>
    <row r="62" spans="1:7" x14ac:dyDescent="0.25">
      <c r="A62" s="30">
        <f t="shared" si="2"/>
        <v>47088</v>
      </c>
      <c r="B62" s="17">
        <f t="shared" si="3"/>
        <v>48</v>
      </c>
      <c r="C62" s="6">
        <f t="shared" si="4"/>
        <v>7499.6618348823085</v>
      </c>
      <c r="D62" s="31">
        <f t="shared" si="5"/>
        <v>36.248365535264462</v>
      </c>
      <c r="E62" s="31">
        <f t="shared" si="6"/>
        <v>560.35525984536889</v>
      </c>
      <c r="F62" s="31">
        <f t="shared" si="7"/>
        <v>596.60362538063339</v>
      </c>
      <c r="G62" s="6">
        <f t="shared" si="8"/>
        <v>6939.3065750369396</v>
      </c>
    </row>
    <row r="63" spans="1:7" x14ac:dyDescent="0.25">
      <c r="A63" s="30">
        <f t="shared" si="2"/>
        <v>47119</v>
      </c>
      <c r="B63" s="17">
        <f t="shared" si="3"/>
        <v>49</v>
      </c>
      <c r="C63" s="6">
        <f t="shared" si="4"/>
        <v>6939.3065750369396</v>
      </c>
      <c r="D63" s="31">
        <f t="shared" si="5"/>
        <v>33.539981779345176</v>
      </c>
      <c r="E63" s="31">
        <f t="shared" si="6"/>
        <v>563.06364360128816</v>
      </c>
      <c r="F63" s="31">
        <f t="shared" si="7"/>
        <v>596.60362538063339</v>
      </c>
      <c r="G63" s="6">
        <f t="shared" si="8"/>
        <v>6376.2429314356514</v>
      </c>
    </row>
    <row r="64" spans="1:7" x14ac:dyDescent="0.25">
      <c r="A64" s="30">
        <f t="shared" si="2"/>
        <v>47150</v>
      </c>
      <c r="B64" s="17">
        <f t="shared" si="3"/>
        <v>50</v>
      </c>
      <c r="C64" s="6">
        <f t="shared" si="4"/>
        <v>6376.2429314356514</v>
      </c>
      <c r="D64" s="31">
        <f t="shared" si="5"/>
        <v>30.818507501938949</v>
      </c>
      <c r="E64" s="31">
        <f t="shared" si="6"/>
        <v>565.78511787869434</v>
      </c>
      <c r="F64" s="31">
        <f t="shared" si="7"/>
        <v>596.60362538063328</v>
      </c>
      <c r="G64" s="6">
        <f t="shared" si="8"/>
        <v>5810.4578135569573</v>
      </c>
    </row>
    <row r="65" spans="1:7" x14ac:dyDescent="0.25">
      <c r="A65" s="30">
        <f t="shared" si="2"/>
        <v>47178</v>
      </c>
      <c r="B65" s="17">
        <f t="shared" si="3"/>
        <v>51</v>
      </c>
      <c r="C65" s="6">
        <f t="shared" si="4"/>
        <v>5810.4578135569573</v>
      </c>
      <c r="D65" s="31">
        <f t="shared" si="5"/>
        <v>28.083879432191928</v>
      </c>
      <c r="E65" s="31">
        <f t="shared" si="6"/>
        <v>568.51974594844148</v>
      </c>
      <c r="F65" s="31">
        <f t="shared" si="7"/>
        <v>596.60362538063339</v>
      </c>
      <c r="G65" s="6">
        <f t="shared" si="8"/>
        <v>5241.9380676085157</v>
      </c>
    </row>
    <row r="66" spans="1:7" x14ac:dyDescent="0.25">
      <c r="A66" s="30">
        <f t="shared" si="2"/>
        <v>47209</v>
      </c>
      <c r="B66" s="17">
        <f t="shared" si="3"/>
        <v>52</v>
      </c>
      <c r="C66" s="6">
        <f t="shared" si="4"/>
        <v>5241.9380676085157</v>
      </c>
      <c r="D66" s="31">
        <f t="shared" si="5"/>
        <v>25.33603399344112</v>
      </c>
      <c r="E66" s="31">
        <f t="shared" si="6"/>
        <v>571.26759138719217</v>
      </c>
      <c r="F66" s="31">
        <f t="shared" si="7"/>
        <v>596.60362538063328</v>
      </c>
      <c r="G66" s="6">
        <f t="shared" si="8"/>
        <v>4670.670476221323</v>
      </c>
    </row>
    <row r="67" spans="1:7" x14ac:dyDescent="0.25">
      <c r="A67" s="30">
        <f t="shared" si="2"/>
        <v>47239</v>
      </c>
      <c r="B67" s="17">
        <f t="shared" si="3"/>
        <v>53</v>
      </c>
      <c r="C67" s="6">
        <f t="shared" si="4"/>
        <v>4670.670476221323</v>
      </c>
      <c r="D67" s="31">
        <f t="shared" si="5"/>
        <v>22.574907301736364</v>
      </c>
      <c r="E67" s="31">
        <f t="shared" si="6"/>
        <v>574.02871807889699</v>
      </c>
      <c r="F67" s="31">
        <f t="shared" si="7"/>
        <v>596.60362538063339</v>
      </c>
      <c r="G67" s="6">
        <f t="shared" si="8"/>
        <v>4096.6417581424257</v>
      </c>
    </row>
    <row r="68" spans="1:7" x14ac:dyDescent="0.25">
      <c r="A68" s="30">
        <f t="shared" si="2"/>
        <v>47270</v>
      </c>
      <c r="B68" s="17">
        <f t="shared" si="3"/>
        <v>54</v>
      </c>
      <c r="C68" s="6">
        <f t="shared" si="4"/>
        <v>4096.6417581424257</v>
      </c>
      <c r="D68" s="31">
        <f t="shared" si="5"/>
        <v>19.800435164355033</v>
      </c>
      <c r="E68" s="31">
        <f t="shared" si="6"/>
        <v>576.80319021627827</v>
      </c>
      <c r="F68" s="31">
        <f t="shared" si="7"/>
        <v>596.60362538063328</v>
      </c>
      <c r="G68" s="6">
        <f t="shared" si="8"/>
        <v>3519.8385679261473</v>
      </c>
    </row>
    <row r="69" spans="1:7" x14ac:dyDescent="0.25">
      <c r="A69" s="30">
        <f t="shared" si="2"/>
        <v>47300</v>
      </c>
      <c r="B69" s="17">
        <f t="shared" si="3"/>
        <v>55</v>
      </c>
      <c r="C69" s="6">
        <f t="shared" si="4"/>
        <v>3519.8385679261473</v>
      </c>
      <c r="D69" s="31">
        <f t="shared" si="5"/>
        <v>17.012553078309683</v>
      </c>
      <c r="E69" s="31">
        <f t="shared" si="6"/>
        <v>579.59107230232371</v>
      </c>
      <c r="F69" s="31">
        <f t="shared" si="7"/>
        <v>596.60362538063339</v>
      </c>
      <c r="G69" s="6">
        <f t="shared" si="8"/>
        <v>2940.2474956238239</v>
      </c>
    </row>
    <row r="70" spans="1:7" x14ac:dyDescent="0.25">
      <c r="A70" s="30">
        <f t="shared" si="2"/>
        <v>47331</v>
      </c>
      <c r="B70" s="17">
        <f t="shared" si="3"/>
        <v>56</v>
      </c>
      <c r="C70" s="6">
        <f t="shared" si="4"/>
        <v>2940.2474956238239</v>
      </c>
      <c r="D70" s="31">
        <f t="shared" si="5"/>
        <v>14.211196228848452</v>
      </c>
      <c r="E70" s="31">
        <f t="shared" si="6"/>
        <v>582.39242915178488</v>
      </c>
      <c r="F70" s="31">
        <f t="shared" si="7"/>
        <v>596.60362538063339</v>
      </c>
      <c r="G70" s="6">
        <f t="shared" si="8"/>
        <v>2357.8550664720387</v>
      </c>
    </row>
    <row r="71" spans="1:7" x14ac:dyDescent="0.25">
      <c r="A71" s="30">
        <f t="shared" si="2"/>
        <v>47362</v>
      </c>
      <c r="B71" s="17">
        <f t="shared" si="3"/>
        <v>57</v>
      </c>
      <c r="C71" s="6">
        <f t="shared" si="4"/>
        <v>2357.8550664720387</v>
      </c>
      <c r="D71" s="31">
        <f t="shared" si="5"/>
        <v>11.396299487948159</v>
      </c>
      <c r="E71" s="31">
        <f t="shared" si="6"/>
        <v>585.20732589268516</v>
      </c>
      <c r="F71" s="31">
        <f t="shared" si="7"/>
        <v>596.60362538063328</v>
      </c>
      <c r="G71" s="6">
        <f t="shared" si="8"/>
        <v>1772.6477405793535</v>
      </c>
    </row>
    <row r="72" spans="1:7" x14ac:dyDescent="0.25">
      <c r="A72" s="30">
        <f t="shared" si="2"/>
        <v>47392</v>
      </c>
      <c r="B72" s="17">
        <f t="shared" si="3"/>
        <v>58</v>
      </c>
      <c r="C72" s="6">
        <f t="shared" si="4"/>
        <v>1772.6477405793535</v>
      </c>
      <c r="D72" s="31">
        <f t="shared" si="5"/>
        <v>8.5677974128001786</v>
      </c>
      <c r="E72" s="31">
        <f t="shared" si="6"/>
        <v>588.03582796783326</v>
      </c>
      <c r="F72" s="31">
        <f t="shared" si="7"/>
        <v>596.60362538063339</v>
      </c>
      <c r="G72" s="6">
        <f t="shared" si="8"/>
        <v>1184.6119126115202</v>
      </c>
    </row>
    <row r="73" spans="1:7" x14ac:dyDescent="0.25">
      <c r="A73" s="30">
        <f t="shared" si="2"/>
        <v>47423</v>
      </c>
      <c r="B73" s="17">
        <f t="shared" si="3"/>
        <v>59</v>
      </c>
      <c r="C73" s="6">
        <f t="shared" si="4"/>
        <v>1184.6119126115202</v>
      </c>
      <c r="D73" s="31">
        <f t="shared" si="5"/>
        <v>5.7256242442889862</v>
      </c>
      <c r="E73" s="31">
        <f t="shared" si="6"/>
        <v>590.87800113634432</v>
      </c>
      <c r="F73" s="31">
        <f t="shared" si="7"/>
        <v>596.60362538063328</v>
      </c>
      <c r="G73" s="6">
        <f t="shared" si="8"/>
        <v>593.73391147517589</v>
      </c>
    </row>
    <row r="74" spans="1:7" x14ac:dyDescent="0.25">
      <c r="A74" s="30">
        <f t="shared" si="2"/>
        <v>47453</v>
      </c>
      <c r="B74" s="17">
        <f t="shared" si="3"/>
        <v>60</v>
      </c>
      <c r="C74" s="6">
        <f t="shared" si="4"/>
        <v>593.73391147517589</v>
      </c>
      <c r="D74" s="31">
        <f t="shared" si="5"/>
        <v>2.8697139054633216</v>
      </c>
      <c r="E74" s="31">
        <f t="shared" si="6"/>
        <v>593.73391147516998</v>
      </c>
      <c r="F74" s="31">
        <f t="shared" si="7"/>
        <v>596.60362538063328</v>
      </c>
      <c r="G74" s="6">
        <f t="shared" si="8"/>
        <v>5.9117155615240335E-12</v>
      </c>
    </row>
    <row r="75" spans="1:7" x14ac:dyDescent="0.25">
      <c r="A75" s="30" t="str">
        <f t="shared" ref="A75:A138" si="9">IF(B75="","",EDATE(A74,1))</f>
        <v/>
      </c>
      <c r="B75" s="17" t="str">
        <f t="shared" si="3"/>
        <v/>
      </c>
      <c r="C75" s="6" t="str">
        <f t="shared" ref="C75:C138" si="10">IF(B75="","",G74)</f>
        <v/>
      </c>
      <c r="D75" s="31" t="str">
        <f t="shared" ref="D75:D138" si="11">IF(B75="","",IPMT($E$11/12,B75,$E$7,-$E$8,$E$9,0))</f>
        <v/>
      </c>
      <c r="E75" s="31" t="str">
        <f t="shared" ref="E75:E138" si="12">IF(B75="","",PPMT($E$11/12,B75,$E$7,-$E$8,$E$9,0))</f>
        <v/>
      </c>
      <c r="F75" s="31" t="str">
        <f t="shared" ref="F75:F138" si="13">IF(B75="","",SUM(D75:E75))</f>
        <v/>
      </c>
      <c r="G75" s="6" t="str">
        <f t="shared" ref="G75:G138" si="14">IF(B75="","",SUM(C75)-SUM(E75))</f>
        <v/>
      </c>
    </row>
    <row r="76" spans="1:7" x14ac:dyDescent="0.25">
      <c r="A76" s="30" t="str">
        <f t="shared" si="9"/>
        <v/>
      </c>
      <c r="B76" s="17" t="str">
        <f t="shared" si="3"/>
        <v/>
      </c>
      <c r="C76" s="6" t="str">
        <f t="shared" si="10"/>
        <v/>
      </c>
      <c r="D76" s="31" t="str">
        <f t="shared" si="11"/>
        <v/>
      </c>
      <c r="E76" s="31" t="str">
        <f t="shared" si="12"/>
        <v/>
      </c>
      <c r="F76" s="31" t="str">
        <f t="shared" si="13"/>
        <v/>
      </c>
      <c r="G76" s="6" t="str">
        <f t="shared" si="14"/>
        <v/>
      </c>
    </row>
    <row r="77" spans="1:7" x14ac:dyDescent="0.25">
      <c r="A77" s="30" t="str">
        <f t="shared" si="9"/>
        <v/>
      </c>
      <c r="B77" s="17" t="str">
        <f t="shared" si="3"/>
        <v/>
      </c>
      <c r="C77" s="6" t="str">
        <f t="shared" si="10"/>
        <v/>
      </c>
      <c r="D77" s="31" t="str">
        <f t="shared" si="11"/>
        <v/>
      </c>
      <c r="E77" s="31" t="str">
        <f t="shared" si="12"/>
        <v/>
      </c>
      <c r="F77" s="31" t="str">
        <f t="shared" si="13"/>
        <v/>
      </c>
      <c r="G77" s="6" t="str">
        <f t="shared" si="14"/>
        <v/>
      </c>
    </row>
    <row r="78" spans="1:7" x14ac:dyDescent="0.25">
      <c r="A78" s="30" t="str">
        <f t="shared" si="9"/>
        <v/>
      </c>
      <c r="B78" s="17" t="str">
        <f t="shared" si="3"/>
        <v/>
      </c>
      <c r="C78" s="6" t="str">
        <f t="shared" si="10"/>
        <v/>
      </c>
      <c r="D78" s="31" t="str">
        <f t="shared" si="11"/>
        <v/>
      </c>
      <c r="E78" s="31" t="str">
        <f t="shared" si="12"/>
        <v/>
      </c>
      <c r="F78" s="31" t="str">
        <f t="shared" si="13"/>
        <v/>
      </c>
      <c r="G78" s="6" t="str">
        <f t="shared" si="14"/>
        <v/>
      </c>
    </row>
    <row r="79" spans="1:7" x14ac:dyDescent="0.25">
      <c r="A79" s="30" t="str">
        <f t="shared" si="9"/>
        <v/>
      </c>
      <c r="B79" s="17" t="str">
        <f t="shared" si="3"/>
        <v/>
      </c>
      <c r="C79" s="6" t="str">
        <f t="shared" si="10"/>
        <v/>
      </c>
      <c r="D79" s="31" t="str">
        <f t="shared" si="11"/>
        <v/>
      </c>
      <c r="E79" s="31" t="str">
        <f t="shared" si="12"/>
        <v/>
      </c>
      <c r="F79" s="31" t="str">
        <f t="shared" si="13"/>
        <v/>
      </c>
      <c r="G79" s="6" t="str">
        <f t="shared" si="14"/>
        <v/>
      </c>
    </row>
    <row r="80" spans="1:7" x14ac:dyDescent="0.25">
      <c r="A80" s="30" t="str">
        <f t="shared" si="9"/>
        <v/>
      </c>
      <c r="B80" s="17" t="str">
        <f t="shared" si="3"/>
        <v/>
      </c>
      <c r="C80" s="6" t="str">
        <f t="shared" si="10"/>
        <v/>
      </c>
      <c r="D80" s="31" t="str">
        <f t="shared" si="11"/>
        <v/>
      </c>
      <c r="E80" s="31" t="str">
        <f t="shared" si="12"/>
        <v/>
      </c>
      <c r="F80" s="31" t="str">
        <f t="shared" si="13"/>
        <v/>
      </c>
      <c r="G80" s="6" t="str">
        <f t="shared" si="14"/>
        <v/>
      </c>
    </row>
    <row r="81" spans="1:7" x14ac:dyDescent="0.25">
      <c r="A81" s="30" t="str">
        <f t="shared" si="9"/>
        <v/>
      </c>
      <c r="B81" s="17" t="str">
        <f t="shared" ref="B81:B143" si="15">IF(B80="","",IF(SUM(B80)+1&lt;=$E$7,SUM(B80)+1,""))</f>
        <v/>
      </c>
      <c r="C81" s="6" t="str">
        <f t="shared" si="10"/>
        <v/>
      </c>
      <c r="D81" s="31" t="str">
        <f t="shared" si="11"/>
        <v/>
      </c>
      <c r="E81" s="31" t="str">
        <f t="shared" si="12"/>
        <v/>
      </c>
      <c r="F81" s="31" t="str">
        <f t="shared" si="13"/>
        <v/>
      </c>
      <c r="G81" s="6" t="str">
        <f t="shared" si="14"/>
        <v/>
      </c>
    </row>
    <row r="82" spans="1:7" x14ac:dyDescent="0.25">
      <c r="A82" s="30" t="str">
        <f t="shared" si="9"/>
        <v/>
      </c>
      <c r="B82" s="17" t="str">
        <f t="shared" si="15"/>
        <v/>
      </c>
      <c r="C82" s="6" t="str">
        <f t="shared" si="10"/>
        <v/>
      </c>
      <c r="D82" s="31" t="str">
        <f t="shared" si="11"/>
        <v/>
      </c>
      <c r="E82" s="31" t="str">
        <f t="shared" si="12"/>
        <v/>
      </c>
      <c r="F82" s="31" t="str">
        <f t="shared" si="13"/>
        <v/>
      </c>
      <c r="G82" s="6" t="str">
        <f t="shared" si="14"/>
        <v/>
      </c>
    </row>
    <row r="83" spans="1:7" x14ac:dyDescent="0.25">
      <c r="A83" s="30" t="str">
        <f t="shared" si="9"/>
        <v/>
      </c>
      <c r="B83" s="17" t="str">
        <f t="shared" si="15"/>
        <v/>
      </c>
      <c r="C83" s="6" t="str">
        <f t="shared" si="10"/>
        <v/>
      </c>
      <c r="D83" s="31" t="str">
        <f t="shared" si="11"/>
        <v/>
      </c>
      <c r="E83" s="31" t="str">
        <f t="shared" si="12"/>
        <v/>
      </c>
      <c r="F83" s="31" t="str">
        <f t="shared" si="13"/>
        <v/>
      </c>
      <c r="G83" s="6" t="str">
        <f t="shared" si="14"/>
        <v/>
      </c>
    </row>
    <row r="84" spans="1:7" x14ac:dyDescent="0.25">
      <c r="A84" s="30" t="str">
        <f t="shared" si="9"/>
        <v/>
      </c>
      <c r="B84" s="17" t="str">
        <f t="shared" si="15"/>
        <v/>
      </c>
      <c r="C84" s="6" t="str">
        <f t="shared" si="10"/>
        <v/>
      </c>
      <c r="D84" s="31" t="str">
        <f t="shared" si="11"/>
        <v/>
      </c>
      <c r="E84" s="31" t="str">
        <f t="shared" si="12"/>
        <v/>
      </c>
      <c r="F84" s="31" t="str">
        <f t="shared" si="13"/>
        <v/>
      </c>
      <c r="G84" s="6" t="str">
        <f t="shared" si="14"/>
        <v/>
      </c>
    </row>
    <row r="85" spans="1:7" x14ac:dyDescent="0.25">
      <c r="A85" s="30" t="str">
        <f t="shared" si="9"/>
        <v/>
      </c>
      <c r="B85" s="17" t="str">
        <f t="shared" si="15"/>
        <v/>
      </c>
      <c r="C85" s="6" t="str">
        <f t="shared" si="10"/>
        <v/>
      </c>
      <c r="D85" s="31" t="str">
        <f t="shared" si="11"/>
        <v/>
      </c>
      <c r="E85" s="31" t="str">
        <f t="shared" si="12"/>
        <v/>
      </c>
      <c r="F85" s="31" t="str">
        <f t="shared" si="13"/>
        <v/>
      </c>
      <c r="G85" s="6" t="str">
        <f t="shared" si="14"/>
        <v/>
      </c>
    </row>
    <row r="86" spans="1:7" x14ac:dyDescent="0.25">
      <c r="A86" s="30" t="str">
        <f t="shared" si="9"/>
        <v/>
      </c>
      <c r="B86" s="17" t="str">
        <f t="shared" si="15"/>
        <v/>
      </c>
      <c r="C86" s="6" t="str">
        <f t="shared" si="10"/>
        <v/>
      </c>
      <c r="D86" s="31" t="str">
        <f t="shared" si="11"/>
        <v/>
      </c>
      <c r="E86" s="31" t="str">
        <f t="shared" si="12"/>
        <v/>
      </c>
      <c r="F86" s="31" t="str">
        <f t="shared" si="13"/>
        <v/>
      </c>
      <c r="G86" s="6" t="str">
        <f t="shared" si="14"/>
        <v/>
      </c>
    </row>
    <row r="87" spans="1:7" x14ac:dyDescent="0.25">
      <c r="A87" s="30" t="str">
        <f t="shared" si="9"/>
        <v/>
      </c>
      <c r="B87" s="17" t="str">
        <f t="shared" si="15"/>
        <v/>
      </c>
      <c r="C87" s="6" t="str">
        <f t="shared" si="10"/>
        <v/>
      </c>
      <c r="D87" s="31" t="str">
        <f t="shared" si="11"/>
        <v/>
      </c>
      <c r="E87" s="31" t="str">
        <f t="shared" si="12"/>
        <v/>
      </c>
      <c r="F87" s="31" t="str">
        <f t="shared" si="13"/>
        <v/>
      </c>
      <c r="G87" s="6" t="str">
        <f t="shared" si="14"/>
        <v/>
      </c>
    </row>
    <row r="88" spans="1:7" x14ac:dyDescent="0.25">
      <c r="A88" s="30" t="str">
        <f t="shared" si="9"/>
        <v/>
      </c>
      <c r="B88" s="17" t="str">
        <f t="shared" si="15"/>
        <v/>
      </c>
      <c r="C88" s="6" t="str">
        <f t="shared" si="10"/>
        <v/>
      </c>
      <c r="D88" s="31" t="str">
        <f t="shared" si="11"/>
        <v/>
      </c>
      <c r="E88" s="31" t="str">
        <f t="shared" si="12"/>
        <v/>
      </c>
      <c r="F88" s="31" t="str">
        <f t="shared" si="13"/>
        <v/>
      </c>
      <c r="G88" s="6" t="str">
        <f t="shared" si="14"/>
        <v/>
      </c>
    </row>
    <row r="89" spans="1:7" x14ac:dyDescent="0.25">
      <c r="A89" s="30" t="str">
        <f t="shared" si="9"/>
        <v/>
      </c>
      <c r="B89" s="17" t="str">
        <f t="shared" si="15"/>
        <v/>
      </c>
      <c r="C89" s="6" t="str">
        <f t="shared" si="10"/>
        <v/>
      </c>
      <c r="D89" s="31" t="str">
        <f t="shared" si="11"/>
        <v/>
      </c>
      <c r="E89" s="31" t="str">
        <f t="shared" si="12"/>
        <v/>
      </c>
      <c r="F89" s="31" t="str">
        <f t="shared" si="13"/>
        <v/>
      </c>
      <c r="G89" s="6" t="str">
        <f t="shared" si="14"/>
        <v/>
      </c>
    </row>
    <row r="90" spans="1:7" x14ac:dyDescent="0.25">
      <c r="A90" s="30" t="str">
        <f t="shared" si="9"/>
        <v/>
      </c>
      <c r="B90" s="17" t="str">
        <f t="shared" si="15"/>
        <v/>
      </c>
      <c r="C90" s="6" t="str">
        <f t="shared" si="10"/>
        <v/>
      </c>
      <c r="D90" s="31" t="str">
        <f t="shared" si="11"/>
        <v/>
      </c>
      <c r="E90" s="31" t="str">
        <f t="shared" si="12"/>
        <v/>
      </c>
      <c r="F90" s="31" t="str">
        <f t="shared" si="13"/>
        <v/>
      </c>
      <c r="G90" s="6" t="str">
        <f t="shared" si="14"/>
        <v/>
      </c>
    </row>
    <row r="91" spans="1:7" x14ac:dyDescent="0.25">
      <c r="A91" s="30" t="str">
        <f t="shared" si="9"/>
        <v/>
      </c>
      <c r="B91" s="17" t="str">
        <f t="shared" si="15"/>
        <v/>
      </c>
      <c r="C91" s="6" t="str">
        <f t="shared" si="10"/>
        <v/>
      </c>
      <c r="D91" s="31" t="str">
        <f t="shared" si="11"/>
        <v/>
      </c>
      <c r="E91" s="31" t="str">
        <f t="shared" si="12"/>
        <v/>
      </c>
      <c r="F91" s="31" t="str">
        <f t="shared" si="13"/>
        <v/>
      </c>
      <c r="G91" s="6" t="str">
        <f t="shared" si="14"/>
        <v/>
      </c>
    </row>
    <row r="92" spans="1:7" x14ac:dyDescent="0.25">
      <c r="A92" s="30" t="str">
        <f t="shared" si="9"/>
        <v/>
      </c>
      <c r="B92" s="17" t="str">
        <f t="shared" si="15"/>
        <v/>
      </c>
      <c r="C92" s="6" t="str">
        <f t="shared" si="10"/>
        <v/>
      </c>
      <c r="D92" s="31" t="str">
        <f t="shared" si="11"/>
        <v/>
      </c>
      <c r="E92" s="31" t="str">
        <f t="shared" si="12"/>
        <v/>
      </c>
      <c r="F92" s="31" t="str">
        <f t="shared" si="13"/>
        <v/>
      </c>
      <c r="G92" s="6" t="str">
        <f t="shared" si="14"/>
        <v/>
      </c>
    </row>
    <row r="93" spans="1:7" x14ac:dyDescent="0.25">
      <c r="A93" s="30" t="str">
        <f t="shared" si="9"/>
        <v/>
      </c>
      <c r="B93" s="17" t="str">
        <f t="shared" si="15"/>
        <v/>
      </c>
      <c r="C93" s="6" t="str">
        <f t="shared" si="10"/>
        <v/>
      </c>
      <c r="D93" s="31" t="str">
        <f t="shared" si="11"/>
        <v/>
      </c>
      <c r="E93" s="31" t="str">
        <f t="shared" si="12"/>
        <v/>
      </c>
      <c r="F93" s="31" t="str">
        <f t="shared" si="13"/>
        <v/>
      </c>
      <c r="G93" s="6" t="str">
        <f t="shared" si="14"/>
        <v/>
      </c>
    </row>
    <row r="94" spans="1:7" x14ac:dyDescent="0.25">
      <c r="A94" s="30" t="str">
        <f t="shared" si="9"/>
        <v/>
      </c>
      <c r="B94" s="17" t="str">
        <f t="shared" si="15"/>
        <v/>
      </c>
      <c r="C94" s="6" t="str">
        <f t="shared" si="10"/>
        <v/>
      </c>
      <c r="D94" s="31" t="str">
        <f t="shared" si="11"/>
        <v/>
      </c>
      <c r="E94" s="31" t="str">
        <f t="shared" si="12"/>
        <v/>
      </c>
      <c r="F94" s="31" t="str">
        <f t="shared" si="13"/>
        <v/>
      </c>
      <c r="G94" s="6" t="str">
        <f t="shared" si="14"/>
        <v/>
      </c>
    </row>
    <row r="95" spans="1:7" x14ac:dyDescent="0.25">
      <c r="A95" s="30" t="str">
        <f t="shared" si="9"/>
        <v/>
      </c>
      <c r="B95" s="17" t="str">
        <f t="shared" si="15"/>
        <v/>
      </c>
      <c r="C95" s="6" t="str">
        <f t="shared" si="10"/>
        <v/>
      </c>
      <c r="D95" s="31" t="str">
        <f t="shared" si="11"/>
        <v/>
      </c>
      <c r="E95" s="31" t="str">
        <f t="shared" si="12"/>
        <v/>
      </c>
      <c r="F95" s="31" t="str">
        <f t="shared" si="13"/>
        <v/>
      </c>
      <c r="G95" s="6" t="str">
        <f t="shared" si="14"/>
        <v/>
      </c>
    </row>
    <row r="96" spans="1:7" x14ac:dyDescent="0.25">
      <c r="A96" s="30" t="str">
        <f t="shared" si="9"/>
        <v/>
      </c>
      <c r="B96" s="17" t="str">
        <f t="shared" si="15"/>
        <v/>
      </c>
      <c r="C96" s="6" t="str">
        <f t="shared" si="10"/>
        <v/>
      </c>
      <c r="D96" s="31" t="str">
        <f t="shared" si="11"/>
        <v/>
      </c>
      <c r="E96" s="31" t="str">
        <f t="shared" si="12"/>
        <v/>
      </c>
      <c r="F96" s="31" t="str">
        <f t="shared" si="13"/>
        <v/>
      </c>
      <c r="G96" s="6" t="str">
        <f t="shared" si="14"/>
        <v/>
      </c>
    </row>
    <row r="97" spans="1:7" x14ac:dyDescent="0.25">
      <c r="A97" s="30" t="str">
        <f t="shared" si="9"/>
        <v/>
      </c>
      <c r="B97" s="17" t="str">
        <f t="shared" si="15"/>
        <v/>
      </c>
      <c r="C97" s="6" t="str">
        <f t="shared" si="10"/>
        <v/>
      </c>
      <c r="D97" s="31" t="str">
        <f t="shared" si="11"/>
        <v/>
      </c>
      <c r="E97" s="31" t="str">
        <f t="shared" si="12"/>
        <v/>
      </c>
      <c r="F97" s="31" t="str">
        <f t="shared" si="13"/>
        <v/>
      </c>
      <c r="G97" s="6" t="str">
        <f t="shared" si="14"/>
        <v/>
      </c>
    </row>
    <row r="98" spans="1:7" x14ac:dyDescent="0.25">
      <c r="A98" s="30" t="str">
        <f t="shared" si="9"/>
        <v/>
      </c>
      <c r="B98" s="17" t="str">
        <f t="shared" si="15"/>
        <v/>
      </c>
      <c r="C98" s="6" t="str">
        <f t="shared" si="10"/>
        <v/>
      </c>
      <c r="D98" s="31" t="str">
        <f t="shared" si="11"/>
        <v/>
      </c>
      <c r="E98" s="31" t="str">
        <f t="shared" si="12"/>
        <v/>
      </c>
      <c r="F98" s="31" t="str">
        <f t="shared" si="13"/>
        <v/>
      </c>
      <c r="G98" s="6" t="str">
        <f t="shared" si="14"/>
        <v/>
      </c>
    </row>
    <row r="99" spans="1:7" x14ac:dyDescent="0.25">
      <c r="A99" s="30" t="str">
        <f t="shared" si="9"/>
        <v/>
      </c>
      <c r="B99" s="17" t="str">
        <f t="shared" si="15"/>
        <v/>
      </c>
      <c r="C99" s="6" t="str">
        <f t="shared" si="10"/>
        <v/>
      </c>
      <c r="D99" s="31" t="str">
        <f t="shared" si="11"/>
        <v/>
      </c>
      <c r="E99" s="31" t="str">
        <f t="shared" si="12"/>
        <v/>
      </c>
      <c r="F99" s="31" t="str">
        <f t="shared" si="13"/>
        <v/>
      </c>
      <c r="G99" s="6" t="str">
        <f t="shared" si="14"/>
        <v/>
      </c>
    </row>
    <row r="100" spans="1:7" x14ac:dyDescent="0.25">
      <c r="A100" s="30" t="str">
        <f t="shared" si="9"/>
        <v/>
      </c>
      <c r="B100" s="17" t="str">
        <f t="shared" si="15"/>
        <v/>
      </c>
      <c r="C100" s="6" t="str">
        <f t="shared" si="10"/>
        <v/>
      </c>
      <c r="D100" s="31" t="str">
        <f t="shared" si="11"/>
        <v/>
      </c>
      <c r="E100" s="31" t="str">
        <f t="shared" si="12"/>
        <v/>
      </c>
      <c r="F100" s="31" t="str">
        <f t="shared" si="13"/>
        <v/>
      </c>
      <c r="G100" s="6" t="str">
        <f t="shared" si="14"/>
        <v/>
      </c>
    </row>
    <row r="101" spans="1:7" x14ac:dyDescent="0.25">
      <c r="A101" s="30" t="str">
        <f t="shared" si="9"/>
        <v/>
      </c>
      <c r="B101" s="17" t="str">
        <f t="shared" si="15"/>
        <v/>
      </c>
      <c r="C101" s="6" t="str">
        <f t="shared" si="10"/>
        <v/>
      </c>
      <c r="D101" s="31" t="str">
        <f t="shared" si="11"/>
        <v/>
      </c>
      <c r="E101" s="31" t="str">
        <f t="shared" si="12"/>
        <v/>
      </c>
      <c r="F101" s="31" t="str">
        <f t="shared" si="13"/>
        <v/>
      </c>
      <c r="G101" s="6" t="str">
        <f t="shared" si="14"/>
        <v/>
      </c>
    </row>
    <row r="102" spans="1:7" x14ac:dyDescent="0.25">
      <c r="A102" s="30" t="str">
        <f t="shared" si="9"/>
        <v/>
      </c>
      <c r="B102" s="17" t="str">
        <f t="shared" si="15"/>
        <v/>
      </c>
      <c r="C102" s="6" t="str">
        <f t="shared" si="10"/>
        <v/>
      </c>
      <c r="D102" s="31" t="str">
        <f t="shared" si="11"/>
        <v/>
      </c>
      <c r="E102" s="31" t="str">
        <f t="shared" si="12"/>
        <v/>
      </c>
      <c r="F102" s="31" t="str">
        <f t="shared" si="13"/>
        <v/>
      </c>
      <c r="G102" s="6" t="str">
        <f t="shared" si="14"/>
        <v/>
      </c>
    </row>
    <row r="103" spans="1:7" x14ac:dyDescent="0.25">
      <c r="A103" s="30" t="str">
        <f t="shared" si="9"/>
        <v/>
      </c>
      <c r="B103" s="17" t="str">
        <f t="shared" si="15"/>
        <v/>
      </c>
      <c r="C103" s="6" t="str">
        <f t="shared" si="10"/>
        <v/>
      </c>
      <c r="D103" s="31" t="str">
        <f t="shared" si="11"/>
        <v/>
      </c>
      <c r="E103" s="31" t="str">
        <f t="shared" si="12"/>
        <v/>
      </c>
      <c r="F103" s="31" t="str">
        <f t="shared" si="13"/>
        <v/>
      </c>
      <c r="G103" s="6" t="str">
        <f t="shared" si="14"/>
        <v/>
      </c>
    </row>
    <row r="104" spans="1:7" x14ac:dyDescent="0.25">
      <c r="A104" s="30" t="str">
        <f t="shared" si="9"/>
        <v/>
      </c>
      <c r="B104" s="17" t="str">
        <f t="shared" si="15"/>
        <v/>
      </c>
      <c r="C104" s="6" t="str">
        <f t="shared" si="10"/>
        <v/>
      </c>
      <c r="D104" s="31" t="str">
        <f t="shared" si="11"/>
        <v/>
      </c>
      <c r="E104" s="31" t="str">
        <f t="shared" si="12"/>
        <v/>
      </c>
      <c r="F104" s="31" t="str">
        <f t="shared" si="13"/>
        <v/>
      </c>
      <c r="G104" s="6" t="str">
        <f t="shared" si="14"/>
        <v/>
      </c>
    </row>
    <row r="105" spans="1:7" x14ac:dyDescent="0.25">
      <c r="A105" s="30" t="str">
        <f t="shared" si="9"/>
        <v/>
      </c>
      <c r="B105" s="17" t="str">
        <f t="shared" si="15"/>
        <v/>
      </c>
      <c r="C105" s="6" t="str">
        <f t="shared" si="10"/>
        <v/>
      </c>
      <c r="D105" s="31" t="str">
        <f t="shared" si="11"/>
        <v/>
      </c>
      <c r="E105" s="31" t="str">
        <f t="shared" si="12"/>
        <v/>
      </c>
      <c r="F105" s="31" t="str">
        <f t="shared" si="13"/>
        <v/>
      </c>
      <c r="G105" s="6" t="str">
        <f t="shared" si="14"/>
        <v/>
      </c>
    </row>
    <row r="106" spans="1:7" x14ac:dyDescent="0.25">
      <c r="A106" s="30" t="str">
        <f t="shared" si="9"/>
        <v/>
      </c>
      <c r="B106" s="17" t="str">
        <f t="shared" si="15"/>
        <v/>
      </c>
      <c r="C106" s="6" t="str">
        <f t="shared" si="10"/>
        <v/>
      </c>
      <c r="D106" s="31" t="str">
        <f t="shared" si="11"/>
        <v/>
      </c>
      <c r="E106" s="31" t="str">
        <f t="shared" si="12"/>
        <v/>
      </c>
      <c r="F106" s="31" t="str">
        <f t="shared" si="13"/>
        <v/>
      </c>
      <c r="G106" s="6" t="str">
        <f t="shared" si="14"/>
        <v/>
      </c>
    </row>
    <row r="107" spans="1:7" x14ac:dyDescent="0.25">
      <c r="A107" s="30" t="str">
        <f t="shared" si="9"/>
        <v/>
      </c>
      <c r="B107" s="17" t="str">
        <f t="shared" si="15"/>
        <v/>
      </c>
      <c r="C107" s="6" t="str">
        <f t="shared" si="10"/>
        <v/>
      </c>
      <c r="D107" s="31" t="str">
        <f t="shared" si="11"/>
        <v/>
      </c>
      <c r="E107" s="31" t="str">
        <f t="shared" si="12"/>
        <v/>
      </c>
      <c r="F107" s="31" t="str">
        <f t="shared" si="13"/>
        <v/>
      </c>
      <c r="G107" s="6" t="str">
        <f t="shared" si="14"/>
        <v/>
      </c>
    </row>
    <row r="108" spans="1:7" x14ac:dyDescent="0.25">
      <c r="A108" s="30" t="str">
        <f t="shared" si="9"/>
        <v/>
      </c>
      <c r="B108" s="17" t="str">
        <f t="shared" si="15"/>
        <v/>
      </c>
      <c r="C108" s="6" t="str">
        <f t="shared" si="10"/>
        <v/>
      </c>
      <c r="D108" s="31" t="str">
        <f t="shared" si="11"/>
        <v/>
      </c>
      <c r="E108" s="31" t="str">
        <f t="shared" si="12"/>
        <v/>
      </c>
      <c r="F108" s="31" t="str">
        <f t="shared" si="13"/>
        <v/>
      </c>
      <c r="G108" s="6" t="str">
        <f t="shared" si="14"/>
        <v/>
      </c>
    </row>
    <row r="109" spans="1:7" x14ac:dyDescent="0.25">
      <c r="A109" s="30" t="str">
        <f t="shared" si="9"/>
        <v/>
      </c>
      <c r="B109" s="17" t="str">
        <f t="shared" si="15"/>
        <v/>
      </c>
      <c r="C109" s="6" t="str">
        <f t="shared" si="10"/>
        <v/>
      </c>
      <c r="D109" s="31" t="str">
        <f t="shared" si="11"/>
        <v/>
      </c>
      <c r="E109" s="31" t="str">
        <f t="shared" si="12"/>
        <v/>
      </c>
      <c r="F109" s="31" t="str">
        <f t="shared" si="13"/>
        <v/>
      </c>
      <c r="G109" s="6" t="str">
        <f t="shared" si="14"/>
        <v/>
      </c>
    </row>
    <row r="110" spans="1:7" x14ac:dyDescent="0.25">
      <c r="A110" s="30" t="str">
        <f t="shared" si="9"/>
        <v/>
      </c>
      <c r="B110" s="17" t="str">
        <f t="shared" si="15"/>
        <v/>
      </c>
      <c r="C110" s="6" t="str">
        <f t="shared" si="10"/>
        <v/>
      </c>
      <c r="D110" s="31" t="str">
        <f t="shared" si="11"/>
        <v/>
      </c>
      <c r="E110" s="31" t="str">
        <f t="shared" si="12"/>
        <v/>
      </c>
      <c r="F110" s="31" t="str">
        <f t="shared" si="13"/>
        <v/>
      </c>
      <c r="G110" s="6" t="str">
        <f t="shared" si="14"/>
        <v/>
      </c>
    </row>
    <row r="111" spans="1:7" x14ac:dyDescent="0.25">
      <c r="A111" s="30" t="str">
        <f t="shared" si="9"/>
        <v/>
      </c>
      <c r="B111" s="17" t="str">
        <f t="shared" si="15"/>
        <v/>
      </c>
      <c r="C111" s="6" t="str">
        <f t="shared" si="10"/>
        <v/>
      </c>
      <c r="D111" s="31" t="str">
        <f t="shared" si="11"/>
        <v/>
      </c>
      <c r="E111" s="31" t="str">
        <f t="shared" si="12"/>
        <v/>
      </c>
      <c r="F111" s="31" t="str">
        <f t="shared" si="13"/>
        <v/>
      </c>
      <c r="G111" s="6" t="str">
        <f t="shared" si="14"/>
        <v/>
      </c>
    </row>
    <row r="112" spans="1:7" x14ac:dyDescent="0.25">
      <c r="A112" s="30" t="str">
        <f t="shared" si="9"/>
        <v/>
      </c>
      <c r="B112" s="17" t="str">
        <f t="shared" si="15"/>
        <v/>
      </c>
      <c r="C112" s="6" t="str">
        <f t="shared" si="10"/>
        <v/>
      </c>
      <c r="D112" s="31" t="str">
        <f t="shared" si="11"/>
        <v/>
      </c>
      <c r="E112" s="31" t="str">
        <f t="shared" si="12"/>
        <v/>
      </c>
      <c r="F112" s="31" t="str">
        <f t="shared" si="13"/>
        <v/>
      </c>
      <c r="G112" s="6" t="str">
        <f t="shared" si="14"/>
        <v/>
      </c>
    </row>
    <row r="113" spans="1:7" x14ac:dyDescent="0.25">
      <c r="A113" s="30" t="str">
        <f t="shared" si="9"/>
        <v/>
      </c>
      <c r="B113" s="17" t="str">
        <f t="shared" si="15"/>
        <v/>
      </c>
      <c r="C113" s="6" t="str">
        <f t="shared" si="10"/>
        <v/>
      </c>
      <c r="D113" s="31" t="str">
        <f t="shared" si="11"/>
        <v/>
      </c>
      <c r="E113" s="31" t="str">
        <f t="shared" si="12"/>
        <v/>
      </c>
      <c r="F113" s="31" t="str">
        <f t="shared" si="13"/>
        <v/>
      </c>
      <c r="G113" s="6" t="str">
        <f t="shared" si="14"/>
        <v/>
      </c>
    </row>
    <row r="114" spans="1:7" x14ac:dyDescent="0.25">
      <c r="A114" s="30" t="str">
        <f t="shared" si="9"/>
        <v/>
      </c>
      <c r="B114" s="17" t="str">
        <f t="shared" si="15"/>
        <v/>
      </c>
      <c r="C114" s="6" t="str">
        <f t="shared" si="10"/>
        <v/>
      </c>
      <c r="D114" s="31" t="str">
        <f t="shared" si="11"/>
        <v/>
      </c>
      <c r="E114" s="31" t="str">
        <f t="shared" si="12"/>
        <v/>
      </c>
      <c r="F114" s="31" t="str">
        <f t="shared" si="13"/>
        <v/>
      </c>
      <c r="G114" s="6" t="str">
        <f t="shared" si="14"/>
        <v/>
      </c>
    </row>
    <row r="115" spans="1:7" x14ac:dyDescent="0.25">
      <c r="A115" s="30" t="str">
        <f t="shared" si="9"/>
        <v/>
      </c>
      <c r="B115" s="17" t="str">
        <f t="shared" si="15"/>
        <v/>
      </c>
      <c r="C115" s="6" t="str">
        <f t="shared" si="10"/>
        <v/>
      </c>
      <c r="D115" s="31" t="str">
        <f t="shared" si="11"/>
        <v/>
      </c>
      <c r="E115" s="31" t="str">
        <f t="shared" si="12"/>
        <v/>
      </c>
      <c r="F115" s="31" t="str">
        <f t="shared" si="13"/>
        <v/>
      </c>
      <c r="G115" s="6" t="str">
        <f t="shared" si="14"/>
        <v/>
      </c>
    </row>
    <row r="116" spans="1:7" x14ac:dyDescent="0.25">
      <c r="A116" s="30" t="str">
        <f t="shared" si="9"/>
        <v/>
      </c>
      <c r="B116" s="17" t="str">
        <f t="shared" si="15"/>
        <v/>
      </c>
      <c r="C116" s="6" t="str">
        <f t="shared" si="10"/>
        <v/>
      </c>
      <c r="D116" s="31" t="str">
        <f t="shared" si="11"/>
        <v/>
      </c>
      <c r="E116" s="31" t="str">
        <f t="shared" si="12"/>
        <v/>
      </c>
      <c r="F116" s="31" t="str">
        <f t="shared" si="13"/>
        <v/>
      </c>
      <c r="G116" s="6" t="str">
        <f t="shared" si="14"/>
        <v/>
      </c>
    </row>
    <row r="117" spans="1:7" x14ac:dyDescent="0.25">
      <c r="A117" s="30" t="str">
        <f t="shared" si="9"/>
        <v/>
      </c>
      <c r="B117" s="17" t="str">
        <f t="shared" si="15"/>
        <v/>
      </c>
      <c r="C117" s="6" t="str">
        <f t="shared" si="10"/>
        <v/>
      </c>
      <c r="D117" s="31" t="str">
        <f t="shared" si="11"/>
        <v/>
      </c>
      <c r="E117" s="31" t="str">
        <f t="shared" si="12"/>
        <v/>
      </c>
      <c r="F117" s="31" t="str">
        <f t="shared" si="13"/>
        <v/>
      </c>
      <c r="G117" s="6" t="str">
        <f t="shared" si="14"/>
        <v/>
      </c>
    </row>
    <row r="118" spans="1:7" x14ac:dyDescent="0.25">
      <c r="A118" s="30" t="str">
        <f t="shared" si="9"/>
        <v/>
      </c>
      <c r="B118" s="17" t="str">
        <f t="shared" si="15"/>
        <v/>
      </c>
      <c r="C118" s="6" t="str">
        <f t="shared" si="10"/>
        <v/>
      </c>
      <c r="D118" s="31" t="str">
        <f t="shared" si="11"/>
        <v/>
      </c>
      <c r="E118" s="31" t="str">
        <f t="shared" si="12"/>
        <v/>
      </c>
      <c r="F118" s="31" t="str">
        <f t="shared" si="13"/>
        <v/>
      </c>
      <c r="G118" s="6" t="str">
        <f t="shared" si="14"/>
        <v/>
      </c>
    </row>
    <row r="119" spans="1:7" x14ac:dyDescent="0.25">
      <c r="A119" s="30" t="str">
        <f t="shared" si="9"/>
        <v/>
      </c>
      <c r="B119" s="17" t="str">
        <f t="shared" si="15"/>
        <v/>
      </c>
      <c r="C119" s="6" t="str">
        <f t="shared" si="10"/>
        <v/>
      </c>
      <c r="D119" s="31" t="str">
        <f t="shared" si="11"/>
        <v/>
      </c>
      <c r="E119" s="31" t="str">
        <f t="shared" si="12"/>
        <v/>
      </c>
      <c r="F119" s="31" t="str">
        <f t="shared" si="13"/>
        <v/>
      </c>
      <c r="G119" s="6" t="str">
        <f t="shared" si="14"/>
        <v/>
      </c>
    </row>
    <row r="120" spans="1:7" x14ac:dyDescent="0.25">
      <c r="A120" s="30" t="str">
        <f t="shared" si="9"/>
        <v/>
      </c>
      <c r="B120" s="17" t="str">
        <f t="shared" si="15"/>
        <v/>
      </c>
      <c r="C120" s="6" t="str">
        <f t="shared" si="10"/>
        <v/>
      </c>
      <c r="D120" s="31" t="str">
        <f t="shared" si="11"/>
        <v/>
      </c>
      <c r="E120" s="31" t="str">
        <f t="shared" si="12"/>
        <v/>
      </c>
      <c r="F120" s="31" t="str">
        <f t="shared" si="13"/>
        <v/>
      </c>
      <c r="G120" s="6" t="str">
        <f t="shared" si="14"/>
        <v/>
      </c>
    </row>
    <row r="121" spans="1:7" x14ac:dyDescent="0.25">
      <c r="A121" s="30" t="str">
        <f t="shared" si="9"/>
        <v/>
      </c>
      <c r="B121" s="17" t="str">
        <f t="shared" si="15"/>
        <v/>
      </c>
      <c r="C121" s="6" t="str">
        <f t="shared" si="10"/>
        <v/>
      </c>
      <c r="D121" s="31" t="str">
        <f t="shared" si="11"/>
        <v/>
      </c>
      <c r="E121" s="31" t="str">
        <f t="shared" si="12"/>
        <v/>
      </c>
      <c r="F121" s="31" t="str">
        <f t="shared" si="13"/>
        <v/>
      </c>
      <c r="G121" s="6" t="str">
        <f t="shared" si="14"/>
        <v/>
      </c>
    </row>
    <row r="122" spans="1:7" x14ac:dyDescent="0.25">
      <c r="A122" s="30" t="str">
        <f t="shared" si="9"/>
        <v/>
      </c>
      <c r="B122" s="17" t="str">
        <f t="shared" si="15"/>
        <v/>
      </c>
      <c r="C122" s="6" t="str">
        <f t="shared" si="10"/>
        <v/>
      </c>
      <c r="D122" s="31" t="str">
        <f t="shared" si="11"/>
        <v/>
      </c>
      <c r="E122" s="31" t="str">
        <f t="shared" si="12"/>
        <v/>
      </c>
      <c r="F122" s="31" t="str">
        <f t="shared" si="13"/>
        <v/>
      </c>
      <c r="G122" s="6" t="str">
        <f t="shared" si="14"/>
        <v/>
      </c>
    </row>
    <row r="123" spans="1:7" x14ac:dyDescent="0.25">
      <c r="A123" s="30" t="str">
        <f t="shared" si="9"/>
        <v/>
      </c>
      <c r="B123" s="17" t="str">
        <f t="shared" si="15"/>
        <v/>
      </c>
      <c r="C123" s="6" t="str">
        <f t="shared" si="10"/>
        <v/>
      </c>
      <c r="D123" s="31" t="str">
        <f t="shared" si="11"/>
        <v/>
      </c>
      <c r="E123" s="31" t="str">
        <f t="shared" si="12"/>
        <v/>
      </c>
      <c r="F123" s="31" t="str">
        <f t="shared" si="13"/>
        <v/>
      </c>
      <c r="G123" s="6" t="str">
        <f t="shared" si="14"/>
        <v/>
      </c>
    </row>
    <row r="124" spans="1:7" x14ac:dyDescent="0.25">
      <c r="A124" s="30" t="str">
        <f t="shared" si="9"/>
        <v/>
      </c>
      <c r="B124" s="17" t="str">
        <f t="shared" si="15"/>
        <v/>
      </c>
      <c r="C124" s="6" t="str">
        <f t="shared" si="10"/>
        <v/>
      </c>
      <c r="D124" s="31" t="str">
        <f t="shared" si="11"/>
        <v/>
      </c>
      <c r="E124" s="31" t="str">
        <f t="shared" si="12"/>
        <v/>
      </c>
      <c r="F124" s="31" t="str">
        <f t="shared" si="13"/>
        <v/>
      </c>
      <c r="G124" s="6" t="str">
        <f t="shared" si="14"/>
        <v/>
      </c>
    </row>
    <row r="125" spans="1:7" x14ac:dyDescent="0.25">
      <c r="A125" s="30" t="str">
        <f t="shared" si="9"/>
        <v/>
      </c>
      <c r="B125" s="17" t="str">
        <f t="shared" si="15"/>
        <v/>
      </c>
      <c r="C125" s="6" t="str">
        <f t="shared" si="10"/>
        <v/>
      </c>
      <c r="D125" s="31" t="str">
        <f t="shared" si="11"/>
        <v/>
      </c>
      <c r="E125" s="31" t="str">
        <f t="shared" si="12"/>
        <v/>
      </c>
      <c r="F125" s="31" t="str">
        <f t="shared" si="13"/>
        <v/>
      </c>
      <c r="G125" s="6" t="str">
        <f t="shared" si="14"/>
        <v/>
      </c>
    </row>
    <row r="126" spans="1:7" x14ac:dyDescent="0.25">
      <c r="A126" s="30" t="str">
        <f t="shared" si="9"/>
        <v/>
      </c>
      <c r="B126" s="17" t="str">
        <f t="shared" si="15"/>
        <v/>
      </c>
      <c r="C126" s="6" t="str">
        <f t="shared" si="10"/>
        <v/>
      </c>
      <c r="D126" s="31" t="str">
        <f t="shared" si="11"/>
        <v/>
      </c>
      <c r="E126" s="31" t="str">
        <f t="shared" si="12"/>
        <v/>
      </c>
      <c r="F126" s="31" t="str">
        <f t="shared" si="13"/>
        <v/>
      </c>
      <c r="G126" s="6" t="str">
        <f t="shared" si="14"/>
        <v/>
      </c>
    </row>
    <row r="127" spans="1:7" x14ac:dyDescent="0.25">
      <c r="A127" s="30" t="str">
        <f t="shared" si="9"/>
        <v/>
      </c>
      <c r="B127" s="17" t="str">
        <f t="shared" si="15"/>
        <v/>
      </c>
      <c r="C127" s="6" t="str">
        <f t="shared" si="10"/>
        <v/>
      </c>
      <c r="D127" s="31" t="str">
        <f t="shared" si="11"/>
        <v/>
      </c>
      <c r="E127" s="31" t="str">
        <f t="shared" si="12"/>
        <v/>
      </c>
      <c r="F127" s="31" t="str">
        <f t="shared" si="13"/>
        <v/>
      </c>
      <c r="G127" s="6" t="str">
        <f t="shared" si="14"/>
        <v/>
      </c>
    </row>
    <row r="128" spans="1:7" x14ac:dyDescent="0.25">
      <c r="A128" s="30" t="str">
        <f t="shared" si="9"/>
        <v/>
      </c>
      <c r="B128" s="17" t="str">
        <f t="shared" si="15"/>
        <v/>
      </c>
      <c r="C128" s="6" t="str">
        <f t="shared" si="10"/>
        <v/>
      </c>
      <c r="D128" s="31" t="str">
        <f t="shared" si="11"/>
        <v/>
      </c>
      <c r="E128" s="31" t="str">
        <f t="shared" si="12"/>
        <v/>
      </c>
      <c r="F128" s="31" t="str">
        <f t="shared" si="13"/>
        <v/>
      </c>
      <c r="G128" s="6" t="str">
        <f t="shared" si="14"/>
        <v/>
      </c>
    </row>
    <row r="129" spans="1:7" x14ac:dyDescent="0.25">
      <c r="A129" s="30" t="str">
        <f t="shared" si="9"/>
        <v/>
      </c>
      <c r="B129" s="17" t="str">
        <f t="shared" si="15"/>
        <v/>
      </c>
      <c r="C129" s="6" t="str">
        <f t="shared" si="10"/>
        <v/>
      </c>
      <c r="D129" s="31" t="str">
        <f t="shared" si="11"/>
        <v/>
      </c>
      <c r="E129" s="31" t="str">
        <f t="shared" si="12"/>
        <v/>
      </c>
      <c r="F129" s="31" t="str">
        <f t="shared" si="13"/>
        <v/>
      </c>
      <c r="G129" s="6" t="str">
        <f t="shared" si="14"/>
        <v/>
      </c>
    </row>
    <row r="130" spans="1:7" x14ac:dyDescent="0.25">
      <c r="A130" s="30" t="str">
        <f t="shared" si="9"/>
        <v/>
      </c>
      <c r="B130" s="17" t="str">
        <f t="shared" si="15"/>
        <v/>
      </c>
      <c r="C130" s="6" t="str">
        <f t="shared" si="10"/>
        <v/>
      </c>
      <c r="D130" s="31" t="str">
        <f t="shared" si="11"/>
        <v/>
      </c>
      <c r="E130" s="31" t="str">
        <f t="shared" si="12"/>
        <v/>
      </c>
      <c r="F130" s="31" t="str">
        <f t="shared" si="13"/>
        <v/>
      </c>
      <c r="G130" s="6" t="str">
        <f t="shared" si="14"/>
        <v/>
      </c>
    </row>
    <row r="131" spans="1:7" x14ac:dyDescent="0.25">
      <c r="A131" s="30" t="str">
        <f t="shared" si="9"/>
        <v/>
      </c>
      <c r="B131" s="17" t="str">
        <f t="shared" si="15"/>
        <v/>
      </c>
      <c r="C131" s="6" t="str">
        <f t="shared" si="10"/>
        <v/>
      </c>
      <c r="D131" s="31" t="str">
        <f t="shared" si="11"/>
        <v/>
      </c>
      <c r="E131" s="31" t="str">
        <f t="shared" si="12"/>
        <v/>
      </c>
      <c r="F131" s="31" t="str">
        <f t="shared" si="13"/>
        <v/>
      </c>
      <c r="G131" s="6" t="str">
        <f t="shared" si="14"/>
        <v/>
      </c>
    </row>
    <row r="132" spans="1:7" x14ac:dyDescent="0.25">
      <c r="A132" s="30" t="str">
        <f t="shared" si="9"/>
        <v/>
      </c>
      <c r="B132" s="17" t="str">
        <f t="shared" si="15"/>
        <v/>
      </c>
      <c r="C132" s="6" t="str">
        <f t="shared" si="10"/>
        <v/>
      </c>
      <c r="D132" s="31" t="str">
        <f t="shared" si="11"/>
        <v/>
      </c>
      <c r="E132" s="31" t="str">
        <f t="shared" si="12"/>
        <v/>
      </c>
      <c r="F132" s="31" t="str">
        <f t="shared" si="13"/>
        <v/>
      </c>
      <c r="G132" s="6" t="str">
        <f t="shared" si="14"/>
        <v/>
      </c>
    </row>
    <row r="133" spans="1:7" x14ac:dyDescent="0.25">
      <c r="A133" s="30" t="str">
        <f t="shared" si="9"/>
        <v/>
      </c>
      <c r="B133" s="17" t="str">
        <f t="shared" si="15"/>
        <v/>
      </c>
      <c r="C133" s="6" t="str">
        <f t="shared" si="10"/>
        <v/>
      </c>
      <c r="D133" s="31" t="str">
        <f t="shared" si="11"/>
        <v/>
      </c>
      <c r="E133" s="31" t="str">
        <f t="shared" si="12"/>
        <v/>
      </c>
      <c r="F133" s="31" t="str">
        <f t="shared" si="13"/>
        <v/>
      </c>
      <c r="G133" s="6" t="str">
        <f t="shared" si="14"/>
        <v/>
      </c>
    </row>
    <row r="134" spans="1:7" x14ac:dyDescent="0.25">
      <c r="A134" s="30" t="str">
        <f t="shared" si="9"/>
        <v/>
      </c>
      <c r="B134" s="17" t="str">
        <f t="shared" si="15"/>
        <v/>
      </c>
      <c r="C134" s="6" t="str">
        <f t="shared" si="10"/>
        <v/>
      </c>
      <c r="D134" s="31" t="str">
        <f t="shared" si="11"/>
        <v/>
      </c>
      <c r="E134" s="31" t="str">
        <f t="shared" si="12"/>
        <v/>
      </c>
      <c r="F134" s="31" t="str">
        <f t="shared" si="13"/>
        <v/>
      </c>
      <c r="G134" s="6" t="str">
        <f t="shared" si="14"/>
        <v/>
      </c>
    </row>
    <row r="135" spans="1:7" x14ac:dyDescent="0.25">
      <c r="A135" s="30" t="str">
        <f t="shared" si="9"/>
        <v/>
      </c>
      <c r="B135" s="17" t="str">
        <f t="shared" si="15"/>
        <v/>
      </c>
      <c r="C135" s="6" t="str">
        <f t="shared" si="10"/>
        <v/>
      </c>
      <c r="D135" s="31" t="str">
        <f t="shared" si="11"/>
        <v/>
      </c>
      <c r="E135" s="31" t="str">
        <f t="shared" si="12"/>
        <v/>
      </c>
      <c r="F135" s="31" t="str">
        <f t="shared" si="13"/>
        <v/>
      </c>
      <c r="G135" s="6" t="str">
        <f t="shared" si="14"/>
        <v/>
      </c>
    </row>
    <row r="136" spans="1:7" x14ac:dyDescent="0.25">
      <c r="A136" s="30" t="str">
        <f t="shared" si="9"/>
        <v/>
      </c>
      <c r="B136" s="17" t="str">
        <f t="shared" si="15"/>
        <v/>
      </c>
      <c r="C136" s="6" t="str">
        <f t="shared" si="10"/>
        <v/>
      </c>
      <c r="D136" s="31" t="str">
        <f t="shared" si="11"/>
        <v/>
      </c>
      <c r="E136" s="31" t="str">
        <f t="shared" si="12"/>
        <v/>
      </c>
      <c r="F136" s="31" t="str">
        <f t="shared" si="13"/>
        <v/>
      </c>
      <c r="G136" s="6" t="str">
        <f t="shared" si="14"/>
        <v/>
      </c>
    </row>
    <row r="137" spans="1:7" x14ac:dyDescent="0.25">
      <c r="A137" s="30" t="str">
        <f t="shared" si="9"/>
        <v/>
      </c>
      <c r="B137" s="17" t="str">
        <f t="shared" si="15"/>
        <v/>
      </c>
      <c r="C137" s="6" t="str">
        <f t="shared" si="10"/>
        <v/>
      </c>
      <c r="D137" s="31" t="str">
        <f t="shared" si="11"/>
        <v/>
      </c>
      <c r="E137" s="31" t="str">
        <f t="shared" si="12"/>
        <v/>
      </c>
      <c r="F137" s="31" t="str">
        <f t="shared" si="13"/>
        <v/>
      </c>
      <c r="G137" s="6" t="str">
        <f t="shared" si="14"/>
        <v/>
      </c>
    </row>
    <row r="138" spans="1:7" x14ac:dyDescent="0.25">
      <c r="A138" s="30" t="str">
        <f t="shared" si="9"/>
        <v/>
      </c>
      <c r="B138" s="17" t="str">
        <f t="shared" si="15"/>
        <v/>
      </c>
      <c r="C138" s="6" t="str">
        <f t="shared" si="10"/>
        <v/>
      </c>
      <c r="D138" s="31" t="str">
        <f t="shared" si="11"/>
        <v/>
      </c>
      <c r="E138" s="31" t="str">
        <f t="shared" si="12"/>
        <v/>
      </c>
      <c r="F138" s="31" t="str">
        <f t="shared" si="13"/>
        <v/>
      </c>
      <c r="G138" s="6" t="str">
        <f t="shared" si="14"/>
        <v/>
      </c>
    </row>
    <row r="139" spans="1:7" x14ac:dyDescent="0.25">
      <c r="A139" s="30" t="str">
        <f t="shared" ref="A139:A143" si="16">IF(B139="","",EDATE(A138,1))</f>
        <v/>
      </c>
      <c r="B139" s="17" t="str">
        <f t="shared" si="15"/>
        <v/>
      </c>
      <c r="C139" s="6" t="str">
        <f t="shared" ref="C139:C143" si="17">IF(B139="","",G138)</f>
        <v/>
      </c>
      <c r="D139" s="31" t="str">
        <f t="shared" ref="D139:D143" si="18">IF(B139="","",IPMT($E$11/12,B139,$E$7,-$E$8,$E$9,0))</f>
        <v/>
      </c>
      <c r="E139" s="31" t="str">
        <f t="shared" ref="E139:E143" si="19">IF(B139="","",PPMT($E$11/12,B139,$E$7,-$E$8,$E$9,0))</f>
        <v/>
      </c>
      <c r="F139" s="31" t="str">
        <f t="shared" ref="F139:F143" si="20">IF(B139="","",SUM(D139:E139))</f>
        <v/>
      </c>
      <c r="G139" s="6" t="str">
        <f t="shared" ref="G139:G143" si="21">IF(B139="","",SUM(C139)-SUM(E139))</f>
        <v/>
      </c>
    </row>
    <row r="140" spans="1:7" x14ac:dyDescent="0.25">
      <c r="A140" s="30" t="str">
        <f t="shared" si="16"/>
        <v/>
      </c>
      <c r="B140" s="17" t="str">
        <f t="shared" si="15"/>
        <v/>
      </c>
      <c r="C140" s="6" t="str">
        <f t="shared" si="17"/>
        <v/>
      </c>
      <c r="D140" s="31" t="str">
        <f t="shared" si="18"/>
        <v/>
      </c>
      <c r="E140" s="31" t="str">
        <f t="shared" si="19"/>
        <v/>
      </c>
      <c r="F140" s="31" t="str">
        <f t="shared" si="20"/>
        <v/>
      </c>
      <c r="G140" s="6" t="str">
        <f t="shared" si="21"/>
        <v/>
      </c>
    </row>
    <row r="141" spans="1:7" x14ac:dyDescent="0.25">
      <c r="A141" s="30" t="str">
        <f t="shared" si="16"/>
        <v/>
      </c>
      <c r="B141" s="17" t="str">
        <f t="shared" si="15"/>
        <v/>
      </c>
      <c r="C141" s="6" t="str">
        <f t="shared" si="17"/>
        <v/>
      </c>
      <c r="D141" s="31" t="str">
        <f t="shared" si="18"/>
        <v/>
      </c>
      <c r="E141" s="31" t="str">
        <f t="shared" si="19"/>
        <v/>
      </c>
      <c r="F141" s="31" t="str">
        <f t="shared" si="20"/>
        <v/>
      </c>
      <c r="G141" s="6" t="str">
        <f t="shared" si="21"/>
        <v/>
      </c>
    </row>
    <row r="142" spans="1:7" x14ac:dyDescent="0.25">
      <c r="A142" s="30" t="str">
        <f t="shared" si="16"/>
        <v/>
      </c>
      <c r="B142" s="17" t="str">
        <f t="shared" si="15"/>
        <v/>
      </c>
      <c r="C142" s="6" t="str">
        <f t="shared" si="17"/>
        <v/>
      </c>
      <c r="D142" s="31" t="str">
        <f t="shared" si="18"/>
        <v/>
      </c>
      <c r="E142" s="31" t="str">
        <f t="shared" si="19"/>
        <v/>
      </c>
      <c r="F142" s="31" t="str">
        <f t="shared" si="20"/>
        <v/>
      </c>
      <c r="G142" s="6" t="str">
        <f t="shared" si="21"/>
        <v/>
      </c>
    </row>
    <row r="143" spans="1:7" x14ac:dyDescent="0.25">
      <c r="A143" s="30" t="str">
        <f t="shared" si="16"/>
        <v/>
      </c>
      <c r="B143" s="17" t="str">
        <f t="shared" si="15"/>
        <v/>
      </c>
      <c r="C143" s="6" t="str">
        <f t="shared" si="17"/>
        <v/>
      </c>
      <c r="D143" s="31" t="str">
        <f t="shared" si="18"/>
        <v/>
      </c>
      <c r="E143" s="31" t="str">
        <f t="shared" si="19"/>
        <v/>
      </c>
      <c r="F143" s="31" t="str">
        <f t="shared" si="20"/>
        <v/>
      </c>
      <c r="G143" s="6" t="str">
        <f t="shared" si="21"/>
        <v/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6" ma:contentTypeDescription="Loo uus dokument" ma:contentTypeScope="" ma:versionID="abf9ef0b93981958ce652ffbebd85f33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f16e499112bc32adf8362f45b1af4bad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44FA19B-B8C1-4549-B20B-B588041E1C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26EDCD-AE7A-4917-B6DB-4218EA7CFF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0A40E-E3BE-4C99-B367-A6E2696FA1DB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Annuiteetgraafik_PP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 Telk</dc:creator>
  <cp:keywords/>
  <dc:description/>
  <cp:lastModifiedBy>Martin Maltsev</cp:lastModifiedBy>
  <cp:revision/>
  <dcterms:created xsi:type="dcterms:W3CDTF">2018-11-22T07:56:47Z</dcterms:created>
  <dcterms:modified xsi:type="dcterms:W3CDTF">2024-01-30T07:58:28Z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