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HALDUS\Martin Maltsev_töökaust\SKA kontorid\Tartu, Pepleri 35\Pisiparendustööd\Lisa 6.3\"/>
    </mc:Choice>
  </mc:AlternateContent>
  <xr:revisionPtr revIDLastSave="0" documentId="8_{621F1918-78FD-4707-9CF2-0107ACD905A8}" xr6:coauthVersionLast="47" xr6:coauthVersionMax="47" xr10:uidLastSave="{00000000-0000-0000-0000-000000000000}"/>
  <bookViews>
    <workbookView xWindow="28680" yWindow="-120" windowWidth="29040" windowHeight="15840" xr2:uid="{7D6DDBEB-47B7-4770-B4F5-EF110F0A2DCB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l="1"/>
  <c r="F109" i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<sst xmlns="http://schemas.openxmlformats.org/spreadsheetml/2006/main" count="19" uniqueCount="18">
  <si>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</si>
  <si>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</si>
  <si>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</si>
  <si>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</si>
  <si>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</si>
  <si>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</si>
  <si>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</si>
  <si>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</si>
  <si>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</si>
  <si>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</si>
  <si>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</si>
  <si>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</si>
  <si>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</si>
  <si>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</si>
  <si>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Pepleri tn 35, Tartu</t>
  </si>
  <si>
    <t>Kapitali tulumäär 2024 I pa</t>
  </si>
  <si>
    <t>Üürilepingu nr Ü17379/19 lisale nr 6.3</t>
  </si>
  <si>
    <t>Lisa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</si>
</sst>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</cellXfs>
  <cellStyles count="4">
    <cellStyle name="Normaallaad" xfId="0" builtinId="0"/>
    <cellStyle name="Normaallaad 4" xfId="2" xr:uid="{C518EF32-F477-4C7A-A1F1-D1D69E16654D}"/>
    <cellStyle name="Normaallaad 5" xfId="3" xr:uid="{D31744A0-47DA-4E5B-BA04-7BBAD1DFDCE8}"/>
    <cellStyle name="Prots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G2" sqref="G2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17</v>
      </c>
    </row>
    <row r="2" spans="1:16" x14ac:dyDescent="0.25">
      <c r="A2" s="1"/>
      <c r="B2" s="1"/>
      <c r="C2" s="1"/>
      <c r="D2" s="1"/>
      <c r="E2" s="1"/>
      <c r="F2" s="3"/>
      <c r="G2" s="42" t="s">
        <v>16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14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4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4"/>
      <c r="J7" s="39"/>
      <c r="K7" s="20"/>
      <c r="L7" s="20"/>
    </row>
    <row r="8" spans="1:16" x14ac:dyDescent="0.25">
      <c r="A8" s="1"/>
      <c r="B8" s="16" t="s">
        <v>3</v>
      </c>
      <c r="C8" s="17"/>
      <c r="D8" s="21">
        <f>E6-1</f>
        <v>45657</v>
      </c>
      <c r="E8" s="37">
        <v>31008.6</v>
      </c>
      <c r="F8" s="19" t="s">
        <v>4</v>
      </c>
      <c r="G8" s="34"/>
      <c r="J8" s="39"/>
      <c r="K8" s="20"/>
      <c r="L8" s="20"/>
    </row>
    <row r="9" spans="1:16" x14ac:dyDescent="0.25">
      <c r="A9" s="1"/>
      <c r="B9" s="16" t="s">
        <v>5</v>
      </c>
      <c r="C9" s="17"/>
      <c r="D9" s="21">
        <f>EOMONTH(D8,E7)</f>
        <v>47483</v>
      </c>
      <c r="E9" s="37">
        <v>0</v>
      </c>
      <c r="F9" s="19" t="s">
        <v>4</v>
      </c>
      <c r="G9" s="34"/>
      <c r="J9" s="39"/>
      <c r="K9" s="20"/>
      <c r="L9" s="20"/>
    </row>
    <row r="10" spans="1:16" x14ac:dyDescent="0.25">
      <c r="A10" s="1"/>
      <c r="B10" s="16" t="s">
        <v>6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15</v>
      </c>
      <c r="C11" s="25"/>
      <c r="D11" s="26"/>
      <c r="E11" s="38">
        <v>5.8000000000000003E-2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7</v>
      </c>
      <c r="B14" s="29" t="s">
        <v>8</v>
      </c>
      <c r="C14" s="29" t="s">
        <v>9</v>
      </c>
      <c r="D14" s="29" t="s">
        <v>10</v>
      </c>
      <c r="E14" s="29" t="s">
        <v>11</v>
      </c>
      <c r="F14" s="29" t="s">
        <v>12</v>
      </c>
      <c r="G14" s="36" t="s">
        <v>13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31008.6</v>
      </c>
      <c r="D15" s="31">
        <f>IF(B15="","",IPMT($E$11/12,B15,$E$7,-$E$8,$E$9,0))</f>
        <v>149.8749</v>
      </c>
      <c r="E15" s="31">
        <f>IF(B15="","",PPMT($E$11/12,B15,$E$7,-$E$8,$E$9,0))</f>
        <v>446.72872538063336</v>
      </c>
      <c r="F15" s="31">
        <f>IF(B15="","",SUM(D15:E15))</f>
        <v>596.60362538063339</v>
      </c>
      <c r="G15" s="6">
        <f>IF(B15="","",SUM(C15)-SUM(E15))</f>
        <v>30561.871274619367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30561.871274619367</v>
      </c>
      <c r="D16" s="31">
        <f>IF(B16="","",IPMT($E$11/12,B16,$E$7,-$E$8,$E$9,0))</f>
        <v>147.71571116066031</v>
      </c>
      <c r="E16" s="31">
        <f>IF(B16="","",PPMT($E$11/12,B16,$E$7,-$E$8,$E$9,0))</f>
        <v>448.88791421997308</v>
      </c>
      <c r="F16" s="31">
        <f t="shared" ref="F16" si="0">IF(B16="","",SUM(D16:E16))</f>
        <v>596.60362538063339</v>
      </c>
      <c r="G16" s="6">
        <f t="shared" ref="G16" si="1">IF(B16="","",SUM(C16)-SUM(E16))</f>
        <v>30112.983360399394</v>
      </c>
      <c r="K16" s="20"/>
      <c r="L16" s="20"/>
      <c r="M16" s="23"/>
    </row>
    <row r="17" spans="1:13" x14ac:dyDescent="0.25">
      <c r="A17" s="30">
        <f t="shared" ref="A17:A74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74" si="4">IF(B17="","",G16)</f>
        <v>30112.983360399394</v>
      </c>
      <c r="D17" s="31">
        <f t="shared" ref="D17:D74" si="5">IF(B17="","",IPMT($E$11/12,B17,$E$7,-$E$8,$E$9,0))</f>
        <v>145.54608624193045</v>
      </c>
      <c r="E17" s="31">
        <f t="shared" ref="E17:E74" si="6">IF(B17="","",PPMT($E$11/12,B17,$E$7,-$E$8,$E$9,0))</f>
        <v>451.05753913870296</v>
      </c>
      <c r="F17" s="31">
        <f t="shared" ref="F17:F74" si="7">IF(B17="","",SUM(D17:E17))</f>
        <v>596.60362538063339</v>
      </c>
      <c r="G17" s="6">
        <f t="shared" ref="G17:G74" si="8">IF(B17="","",SUM(C17)-SUM(E17))</f>
        <v>29661.925821260691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29661.925821260691</v>
      </c>
      <c r="D18" s="31">
        <f t="shared" si="5"/>
        <v>143.36597480276001</v>
      </c>
      <c r="E18" s="31">
        <f t="shared" si="6"/>
        <v>453.23765057787335</v>
      </c>
      <c r="F18" s="31">
        <f t="shared" si="7"/>
        <v>596.60362538063339</v>
      </c>
      <c r="G18" s="6">
        <f t="shared" si="8"/>
        <v>29208.688170682817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29208.688170682817</v>
      </c>
      <c r="D19" s="31">
        <f t="shared" si="5"/>
        <v>141.17532615830029</v>
      </c>
      <c r="E19" s="31">
        <f t="shared" si="6"/>
        <v>455.42829922233301</v>
      </c>
      <c r="F19" s="31">
        <f t="shared" si="7"/>
        <v>596.60362538063328</v>
      </c>
      <c r="G19" s="6">
        <f t="shared" si="8"/>
        <v>28753.259871460483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28753.259871460483</v>
      </c>
      <c r="D20" s="31">
        <f t="shared" si="5"/>
        <v>138.97408937872569</v>
      </c>
      <c r="E20" s="31">
        <f t="shared" si="6"/>
        <v>457.6295360019077</v>
      </c>
      <c r="F20" s="31">
        <f t="shared" si="7"/>
        <v>596.60362538063339</v>
      </c>
      <c r="G20" s="6">
        <f t="shared" si="8"/>
        <v>28295.630335458576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28295.630335458576</v>
      </c>
      <c r="D21" s="31">
        <f t="shared" si="5"/>
        <v>136.76221328804982</v>
      </c>
      <c r="E21" s="31">
        <f t="shared" si="6"/>
        <v>459.8414120925836</v>
      </c>
      <c r="F21" s="31">
        <f t="shared" si="7"/>
        <v>596.60362538063339</v>
      </c>
      <c r="G21" s="6">
        <f t="shared" si="8"/>
        <v>27835.788923365992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27835.788923365992</v>
      </c>
      <c r="D22" s="31">
        <f t="shared" si="5"/>
        <v>134.53964646293568</v>
      </c>
      <c r="E22" s="31">
        <f t="shared" si="6"/>
        <v>462.06397891769774</v>
      </c>
      <c r="F22" s="31">
        <f t="shared" si="7"/>
        <v>596.60362538063339</v>
      </c>
      <c r="G22" s="6">
        <f t="shared" si="8"/>
        <v>27373.724944448295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27373.724944448295</v>
      </c>
      <c r="D23" s="31">
        <f t="shared" si="5"/>
        <v>132.30633723150009</v>
      </c>
      <c r="E23" s="31">
        <f t="shared" si="6"/>
        <v>464.29728814913324</v>
      </c>
      <c r="F23" s="31">
        <f t="shared" si="7"/>
        <v>596.60362538063328</v>
      </c>
      <c r="G23" s="6">
        <f t="shared" si="8"/>
        <v>26909.427656299162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26909.427656299162</v>
      </c>
      <c r="D24" s="31">
        <f t="shared" si="5"/>
        <v>130.06223367211263</v>
      </c>
      <c r="E24" s="31">
        <f t="shared" si="6"/>
        <v>466.54139170852068</v>
      </c>
      <c r="F24" s="31">
        <f t="shared" si="7"/>
        <v>596.60362538063328</v>
      </c>
      <c r="G24" s="6">
        <f t="shared" si="8"/>
        <v>26442.886264590641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26442.886264590641</v>
      </c>
      <c r="D25" s="31">
        <f t="shared" si="5"/>
        <v>127.80728361218813</v>
      </c>
      <c r="E25" s="31">
        <f t="shared" si="6"/>
        <v>468.79634176844525</v>
      </c>
      <c r="F25" s="31">
        <f t="shared" si="7"/>
        <v>596.60362538063339</v>
      </c>
      <c r="G25" s="6">
        <f t="shared" si="8"/>
        <v>25974.089922822197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25974.089922822197</v>
      </c>
      <c r="D26" s="31">
        <f t="shared" si="5"/>
        <v>125.54143462697394</v>
      </c>
      <c r="E26" s="31">
        <f t="shared" si="6"/>
        <v>471.06219075365942</v>
      </c>
      <c r="F26" s="31">
        <f t="shared" si="7"/>
        <v>596.60362538063339</v>
      </c>
      <c r="G26" s="6">
        <f t="shared" si="8"/>
        <v>25503.027732068538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25503.027732068538</v>
      </c>
      <c r="D27" s="31">
        <f t="shared" si="5"/>
        <v>123.26463403833125</v>
      </c>
      <c r="E27" s="31">
        <f t="shared" si="6"/>
        <v>473.33899134230211</v>
      </c>
      <c r="F27" s="31">
        <f t="shared" si="7"/>
        <v>596.60362538063339</v>
      </c>
      <c r="G27" s="6">
        <f t="shared" si="8"/>
        <v>25029.688740726237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25029.688740726237</v>
      </c>
      <c r="D28" s="31">
        <f t="shared" si="5"/>
        <v>120.97682891351013</v>
      </c>
      <c r="E28" s="31">
        <f t="shared" si="6"/>
        <v>475.62679646712326</v>
      </c>
      <c r="F28" s="31">
        <f t="shared" si="7"/>
        <v>596.60362538063339</v>
      </c>
      <c r="G28" s="6">
        <f t="shared" si="8"/>
        <v>24554.061944259112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24554.061944259112</v>
      </c>
      <c r="D29" s="31">
        <f t="shared" si="5"/>
        <v>118.67796606391904</v>
      </c>
      <c r="E29" s="31">
        <f t="shared" si="6"/>
        <v>477.9256593167143</v>
      </c>
      <c r="F29" s="31">
        <f t="shared" si="7"/>
        <v>596.60362538063339</v>
      </c>
      <c r="G29" s="6">
        <f t="shared" si="8"/>
        <v>24076.136284942397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24076.136284942397</v>
      </c>
      <c r="D30" s="31">
        <f t="shared" si="5"/>
        <v>116.36799204388825</v>
      </c>
      <c r="E30" s="31">
        <f t="shared" si="6"/>
        <v>480.23563333674508</v>
      </c>
      <c r="F30" s="31">
        <f t="shared" si="7"/>
        <v>596.60362538063328</v>
      </c>
      <c r="G30" s="6">
        <f t="shared" si="8"/>
        <v>23595.900651605651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23595.900651605651</v>
      </c>
      <c r="D31" s="31">
        <f t="shared" si="5"/>
        <v>114.04685314942732</v>
      </c>
      <c r="E31" s="31">
        <f t="shared" si="6"/>
        <v>482.55677223120603</v>
      </c>
      <c r="F31" s="31">
        <f t="shared" si="7"/>
        <v>596.60362538063339</v>
      </c>
      <c r="G31" s="6">
        <f t="shared" si="8"/>
        <v>23113.343879374446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23113.343879374446</v>
      </c>
      <c r="D32" s="31">
        <f t="shared" si="5"/>
        <v>111.71449541697649</v>
      </c>
      <c r="E32" s="31">
        <f t="shared" si="6"/>
        <v>484.88912996365684</v>
      </c>
      <c r="F32" s="31">
        <f t="shared" si="7"/>
        <v>596.60362538063328</v>
      </c>
      <c r="G32" s="6">
        <f t="shared" si="8"/>
        <v>22628.45474941079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22628.45474941079</v>
      </c>
      <c r="D33" s="31">
        <f t="shared" si="5"/>
        <v>109.37086462215215</v>
      </c>
      <c r="E33" s="31">
        <f t="shared" si="6"/>
        <v>487.23276075848128</v>
      </c>
      <c r="F33" s="31">
        <f t="shared" si="7"/>
        <v>596.60362538063339</v>
      </c>
      <c r="G33" s="6">
        <f t="shared" si="8"/>
        <v>22141.221988652309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22141.221988652309</v>
      </c>
      <c r="D34" s="31">
        <f t="shared" si="5"/>
        <v>107.01590627848614</v>
      </c>
      <c r="E34" s="31">
        <f t="shared" si="6"/>
        <v>489.58771910214722</v>
      </c>
      <c r="F34" s="31">
        <f t="shared" si="7"/>
        <v>596.60362538063339</v>
      </c>
      <c r="G34" s="6">
        <f t="shared" si="8"/>
        <v>21651.634269550163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21651.634269550163</v>
      </c>
      <c r="D35" s="31">
        <f t="shared" si="5"/>
        <v>104.64956563615912</v>
      </c>
      <c r="E35" s="31">
        <f t="shared" si="6"/>
        <v>491.95405974447425</v>
      </c>
      <c r="F35" s="31">
        <f t="shared" si="7"/>
        <v>596.60362538063339</v>
      </c>
      <c r="G35" s="6">
        <f t="shared" si="8"/>
        <v>21159.680209805687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21159.680209805687</v>
      </c>
      <c r="D36" s="31">
        <f t="shared" si="5"/>
        <v>102.27178768072748</v>
      </c>
      <c r="E36" s="31">
        <f t="shared" si="6"/>
        <v>494.33183769990592</v>
      </c>
      <c r="F36" s="31">
        <f t="shared" si="7"/>
        <v>596.60362538063339</v>
      </c>
      <c r="G36" s="6">
        <f t="shared" si="8"/>
        <v>20665.348372105782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20665.348372105782</v>
      </c>
      <c r="D37" s="31">
        <f t="shared" si="5"/>
        <v>99.882517131844594</v>
      </c>
      <c r="E37" s="31">
        <f t="shared" si="6"/>
        <v>496.72110824878877</v>
      </c>
      <c r="F37" s="31">
        <f t="shared" si="7"/>
        <v>596.60362538063339</v>
      </c>
      <c r="G37" s="6">
        <f t="shared" si="8"/>
        <v>20168.627263856994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20168.627263856994</v>
      </c>
      <c r="D38" s="31">
        <f t="shared" si="5"/>
        <v>97.481698441975468</v>
      </c>
      <c r="E38" s="31">
        <f t="shared" si="6"/>
        <v>499.12192693865791</v>
      </c>
      <c r="F38" s="31">
        <f t="shared" si="7"/>
        <v>596.60362538063339</v>
      </c>
      <c r="G38" s="6">
        <f t="shared" si="8"/>
        <v>19669.505336918337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19669.505336918337</v>
      </c>
      <c r="D39" s="31">
        <f t="shared" si="5"/>
        <v>95.069275795105284</v>
      </c>
      <c r="E39" s="31">
        <f t="shared" si="6"/>
        <v>501.5343495855281</v>
      </c>
      <c r="F39" s="31">
        <f t="shared" si="7"/>
        <v>596.60362538063339</v>
      </c>
      <c r="G39" s="6">
        <f t="shared" si="8"/>
        <v>19167.97098733281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19167.97098733281</v>
      </c>
      <c r="D40" s="31">
        <f t="shared" si="5"/>
        <v>92.645193105441905</v>
      </c>
      <c r="E40" s="31">
        <f t="shared" si="6"/>
        <v>503.95843227519146</v>
      </c>
      <c r="F40" s="31">
        <f t="shared" si="7"/>
        <v>596.60362538063339</v>
      </c>
      <c r="G40" s="6">
        <f t="shared" si="8"/>
        <v>18664.012555057619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18664.012555057619</v>
      </c>
      <c r="D41" s="31">
        <f t="shared" si="5"/>
        <v>90.209394016111816</v>
      </c>
      <c r="E41" s="31">
        <f t="shared" si="6"/>
        <v>506.39423136452154</v>
      </c>
      <c r="F41" s="31">
        <f t="shared" si="7"/>
        <v>596.60362538063339</v>
      </c>
      <c r="G41" s="6">
        <f t="shared" si="8"/>
        <v>18157.618323693099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18157.618323693099</v>
      </c>
      <c r="D42" s="31">
        <f t="shared" si="5"/>
        <v>87.76182189784997</v>
      </c>
      <c r="E42" s="31">
        <f t="shared" si="6"/>
        <v>508.84180348278346</v>
      </c>
      <c r="F42" s="31">
        <f t="shared" si="7"/>
        <v>596.60362538063339</v>
      </c>
      <c r="G42" s="6">
        <f t="shared" si="8"/>
        <v>17648.776520210315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17648.776520210315</v>
      </c>
      <c r="D43" s="31">
        <f t="shared" si="5"/>
        <v>85.302419847683169</v>
      </c>
      <c r="E43" s="31">
        <f t="shared" si="6"/>
        <v>511.30120553295023</v>
      </c>
      <c r="F43" s="31">
        <f t="shared" si="7"/>
        <v>596.60362538063339</v>
      </c>
      <c r="G43" s="6">
        <f t="shared" si="8"/>
        <v>17137.475314677366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17137.475314677366</v>
      </c>
      <c r="D44" s="31">
        <f t="shared" si="5"/>
        <v>82.831130687607256</v>
      </c>
      <c r="E44" s="31">
        <f t="shared" si="6"/>
        <v>513.77249469302615</v>
      </c>
      <c r="F44" s="31">
        <f t="shared" si="7"/>
        <v>596.60362538063339</v>
      </c>
      <c r="G44" s="6">
        <f t="shared" si="8"/>
        <v>16623.702819984341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16623.702819984341</v>
      </c>
      <c r="D45" s="31">
        <f t="shared" si="5"/>
        <v>80.347896963257611</v>
      </c>
      <c r="E45" s="31">
        <f t="shared" si="6"/>
        <v>516.25572841737574</v>
      </c>
      <c r="F45" s="31">
        <f t="shared" si="7"/>
        <v>596.60362538063339</v>
      </c>
      <c r="G45" s="6">
        <f t="shared" si="8"/>
        <v>16107.447091566964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16107.447091566964</v>
      </c>
      <c r="D46" s="31">
        <f t="shared" si="5"/>
        <v>77.852660942573635</v>
      </c>
      <c r="E46" s="31">
        <f t="shared" si="6"/>
        <v>518.75096443805967</v>
      </c>
      <c r="F46" s="31">
        <f t="shared" si="7"/>
        <v>596.60362538063328</v>
      </c>
      <c r="G46" s="6">
        <f t="shared" si="8"/>
        <v>15588.696127128906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15588.696127128906</v>
      </c>
      <c r="D47" s="31">
        <f t="shared" si="5"/>
        <v>75.345364614456358</v>
      </c>
      <c r="E47" s="31">
        <f t="shared" si="6"/>
        <v>521.25826076617705</v>
      </c>
      <c r="F47" s="31">
        <f t="shared" si="7"/>
        <v>596.60362538063339</v>
      </c>
      <c r="G47" s="6">
        <f t="shared" si="8"/>
        <v>15067.437866362729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15067.437866362729</v>
      </c>
      <c r="D48" s="31">
        <f t="shared" si="5"/>
        <v>72.825949687419822</v>
      </c>
      <c r="E48" s="31">
        <f t="shared" si="6"/>
        <v>523.7776756932135</v>
      </c>
      <c r="F48" s="31">
        <f t="shared" si="7"/>
        <v>596.60362538063328</v>
      </c>
      <c r="G48" s="6">
        <f t="shared" si="8"/>
        <v>14543.660190669514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14543.660190669514</v>
      </c>
      <c r="D49" s="31">
        <f t="shared" si="5"/>
        <v>70.294357588235968</v>
      </c>
      <c r="E49" s="31">
        <f t="shared" si="6"/>
        <v>526.30926779239746</v>
      </c>
      <c r="F49" s="31">
        <f t="shared" si="7"/>
        <v>596.60362538063339</v>
      </c>
      <c r="G49" s="6">
        <f t="shared" si="8"/>
        <v>14017.350922877116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14017.350922877116</v>
      </c>
      <c r="D50" s="31">
        <f t="shared" si="5"/>
        <v>67.750529460572693</v>
      </c>
      <c r="E50" s="31">
        <f t="shared" si="6"/>
        <v>528.8530959200607</v>
      </c>
      <c r="F50" s="31">
        <f t="shared" si="7"/>
        <v>596.60362538063339</v>
      </c>
      <c r="G50" s="6">
        <f t="shared" si="8"/>
        <v>13488.497826957057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13488.497826957057</v>
      </c>
      <c r="D51" s="31">
        <f t="shared" si="5"/>
        <v>65.194406163625743</v>
      </c>
      <c r="E51" s="31">
        <f t="shared" si="6"/>
        <v>531.40921921700772</v>
      </c>
      <c r="F51" s="31">
        <f t="shared" si="7"/>
        <v>596.6036253806335</v>
      </c>
      <c r="G51" s="6">
        <f t="shared" si="8"/>
        <v>12957.088607740048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12957.088607740048</v>
      </c>
      <c r="D52" s="31">
        <f t="shared" si="5"/>
        <v>62.625928270743536</v>
      </c>
      <c r="E52" s="31">
        <f t="shared" si="6"/>
        <v>533.97769710988985</v>
      </c>
      <c r="F52" s="31">
        <f t="shared" si="7"/>
        <v>596.60362538063339</v>
      </c>
      <c r="G52" s="6">
        <f t="shared" si="8"/>
        <v>12423.110910630159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12423.110910630159</v>
      </c>
      <c r="D53" s="31">
        <f t="shared" si="5"/>
        <v>60.045036068045746</v>
      </c>
      <c r="E53" s="31">
        <f t="shared" si="6"/>
        <v>536.55858931258763</v>
      </c>
      <c r="F53" s="31">
        <f t="shared" si="7"/>
        <v>596.60362538063339</v>
      </c>
      <c r="G53" s="6">
        <f t="shared" si="8"/>
        <v>11886.552321317571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11886.552321317571</v>
      </c>
      <c r="D54" s="31">
        <f t="shared" si="5"/>
        <v>57.451669553034883</v>
      </c>
      <c r="E54" s="31">
        <f t="shared" si="6"/>
        <v>539.1519558275985</v>
      </c>
      <c r="F54" s="31">
        <f t="shared" si="7"/>
        <v>596.60362538063339</v>
      </c>
      <c r="G54" s="6">
        <f t="shared" si="8"/>
        <v>11347.400365489973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11347.400365489973</v>
      </c>
      <c r="D55" s="31">
        <f t="shared" si="5"/>
        <v>54.845768433201521</v>
      </c>
      <c r="E55" s="31">
        <f t="shared" si="6"/>
        <v>541.75785694743195</v>
      </c>
      <c r="F55" s="31">
        <f t="shared" si="7"/>
        <v>596.6036253806335</v>
      </c>
      <c r="G55" s="6">
        <f t="shared" si="8"/>
        <v>10805.642508542542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10805.642508542542</v>
      </c>
      <c r="D56" s="31">
        <f t="shared" si="5"/>
        <v>52.227272124622253</v>
      </c>
      <c r="E56" s="31">
        <f t="shared" si="6"/>
        <v>544.37635325601116</v>
      </c>
      <c r="F56" s="31">
        <f t="shared" si="7"/>
        <v>596.60362538063339</v>
      </c>
      <c r="G56" s="6">
        <f t="shared" si="8"/>
        <v>10261.26615528653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10261.26615528653</v>
      </c>
      <c r="D57" s="31">
        <f t="shared" si="5"/>
        <v>49.596119750551537</v>
      </c>
      <c r="E57" s="31">
        <f t="shared" si="6"/>
        <v>547.00750563008182</v>
      </c>
      <c r="F57" s="31">
        <f t="shared" si="7"/>
        <v>596.60362538063339</v>
      </c>
      <c r="G57" s="6">
        <f t="shared" si="8"/>
        <v>9714.2586496564491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9714.2586496564491</v>
      </c>
      <c r="D58" s="31">
        <f t="shared" si="5"/>
        <v>46.952250140006143</v>
      </c>
      <c r="E58" s="31">
        <f t="shared" si="6"/>
        <v>549.65137524062732</v>
      </c>
      <c r="F58" s="31">
        <f t="shared" si="7"/>
        <v>596.6036253806335</v>
      </c>
      <c r="G58" s="6">
        <f t="shared" si="8"/>
        <v>9164.6072744158209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9164.6072744158209</v>
      </c>
      <c r="D59" s="31">
        <f t="shared" si="5"/>
        <v>44.295601826343109</v>
      </c>
      <c r="E59" s="31">
        <f t="shared" si="6"/>
        <v>552.30802355429023</v>
      </c>
      <c r="F59" s="31">
        <f t="shared" si="7"/>
        <v>596.60362538063339</v>
      </c>
      <c r="G59" s="6">
        <f t="shared" si="8"/>
        <v>8612.2992508615316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8612.2992508615316</v>
      </c>
      <c r="D60" s="31">
        <f t="shared" si="5"/>
        <v>41.626113045830706</v>
      </c>
      <c r="E60" s="31">
        <f t="shared" si="6"/>
        <v>554.97751233480267</v>
      </c>
      <c r="F60" s="31">
        <f t="shared" si="7"/>
        <v>596.60362538063339</v>
      </c>
      <c r="G60" s="6">
        <f t="shared" si="8"/>
        <v>8057.321738526729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8057.321738526729</v>
      </c>
      <c r="D61" s="31">
        <f t="shared" si="5"/>
        <v>38.943721736212488</v>
      </c>
      <c r="E61" s="31">
        <f t="shared" si="6"/>
        <v>557.65990364442087</v>
      </c>
      <c r="F61" s="31">
        <f t="shared" si="7"/>
        <v>596.60362538063339</v>
      </c>
      <c r="G61" s="6">
        <f t="shared" si="8"/>
        <v>7499.6618348823085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7499.6618348823085</v>
      </c>
      <c r="D62" s="31">
        <f t="shared" si="5"/>
        <v>36.248365535264462</v>
      </c>
      <c r="E62" s="31">
        <f t="shared" si="6"/>
        <v>560.35525984536889</v>
      </c>
      <c r="F62" s="31">
        <f t="shared" si="7"/>
        <v>596.60362538063339</v>
      </c>
      <c r="G62" s="6">
        <f t="shared" si="8"/>
        <v>6939.3065750369396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6939.3065750369396</v>
      </c>
      <c r="D63" s="31">
        <f t="shared" si="5"/>
        <v>33.539981779345176</v>
      </c>
      <c r="E63" s="31">
        <f t="shared" si="6"/>
        <v>563.06364360128816</v>
      </c>
      <c r="F63" s="31">
        <f t="shared" si="7"/>
        <v>596.60362538063339</v>
      </c>
      <c r="G63" s="6">
        <f t="shared" si="8"/>
        <v>6376.2429314356514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6376.2429314356514</v>
      </c>
      <c r="D64" s="31">
        <f t="shared" si="5"/>
        <v>30.818507501938949</v>
      </c>
      <c r="E64" s="31">
        <f t="shared" si="6"/>
        <v>565.78511787869434</v>
      </c>
      <c r="F64" s="31">
        <f t="shared" si="7"/>
        <v>596.60362538063328</v>
      </c>
      <c r="G64" s="6">
        <f t="shared" si="8"/>
        <v>5810.4578135569573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5810.4578135569573</v>
      </c>
      <c r="D65" s="31">
        <f t="shared" si="5"/>
        <v>28.083879432191928</v>
      </c>
      <c r="E65" s="31">
        <f t="shared" si="6"/>
        <v>568.51974594844148</v>
      </c>
      <c r="F65" s="31">
        <f t="shared" si="7"/>
        <v>596.60362538063339</v>
      </c>
      <c r="G65" s="6">
        <f t="shared" si="8"/>
        <v>5241.9380676085157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5241.9380676085157</v>
      </c>
      <c r="D66" s="31">
        <f t="shared" si="5"/>
        <v>25.33603399344112</v>
      </c>
      <c r="E66" s="31">
        <f t="shared" si="6"/>
        <v>571.26759138719217</v>
      </c>
      <c r="F66" s="31">
        <f t="shared" si="7"/>
        <v>596.60362538063328</v>
      </c>
      <c r="G66" s="6">
        <f t="shared" si="8"/>
        <v>4670.670476221323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4670.670476221323</v>
      </c>
      <c r="D67" s="31">
        <f t="shared" si="5"/>
        <v>22.574907301736364</v>
      </c>
      <c r="E67" s="31">
        <f t="shared" si="6"/>
        <v>574.02871807889699</v>
      </c>
      <c r="F67" s="31">
        <f t="shared" si="7"/>
        <v>596.60362538063339</v>
      </c>
      <c r="G67" s="6">
        <f t="shared" si="8"/>
        <v>4096.6417581424257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4096.6417581424257</v>
      </c>
      <c r="D68" s="31">
        <f t="shared" si="5"/>
        <v>19.800435164355033</v>
      </c>
      <c r="E68" s="31">
        <f t="shared" si="6"/>
        <v>576.80319021627827</v>
      </c>
      <c r="F68" s="31">
        <f t="shared" si="7"/>
        <v>596.60362538063328</v>
      </c>
      <c r="G68" s="6">
        <f t="shared" si="8"/>
        <v>3519.8385679261473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3519.8385679261473</v>
      </c>
      <c r="D69" s="31">
        <f t="shared" si="5"/>
        <v>17.012553078309683</v>
      </c>
      <c r="E69" s="31">
        <f t="shared" si="6"/>
        <v>579.59107230232371</v>
      </c>
      <c r="F69" s="31">
        <f t="shared" si="7"/>
        <v>596.60362538063339</v>
      </c>
      <c r="G69" s="6">
        <f t="shared" si="8"/>
        <v>2940.2474956238239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2940.2474956238239</v>
      </c>
      <c r="D70" s="31">
        <f t="shared" si="5"/>
        <v>14.211196228848452</v>
      </c>
      <c r="E70" s="31">
        <f t="shared" si="6"/>
        <v>582.39242915178488</v>
      </c>
      <c r="F70" s="31">
        <f t="shared" si="7"/>
        <v>596.60362538063339</v>
      </c>
      <c r="G70" s="6">
        <f t="shared" si="8"/>
        <v>2357.8550664720387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2357.8550664720387</v>
      </c>
      <c r="D71" s="31">
        <f t="shared" si="5"/>
        <v>11.396299487948159</v>
      </c>
      <c r="E71" s="31">
        <f t="shared" si="6"/>
        <v>585.20732589268516</v>
      </c>
      <c r="F71" s="31">
        <f t="shared" si="7"/>
        <v>596.60362538063328</v>
      </c>
      <c r="G71" s="6">
        <f t="shared" si="8"/>
        <v>1772.6477405793535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1772.6477405793535</v>
      </c>
      <c r="D72" s="31">
        <f t="shared" si="5"/>
        <v>8.5677974128001786</v>
      </c>
      <c r="E72" s="31">
        <f t="shared" si="6"/>
        <v>588.03582796783326</v>
      </c>
      <c r="F72" s="31">
        <f t="shared" si="7"/>
        <v>596.60362538063339</v>
      </c>
      <c r="G72" s="6">
        <f t="shared" si="8"/>
        <v>1184.6119126115202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1184.6119126115202</v>
      </c>
      <c r="D73" s="31">
        <f t="shared" si="5"/>
        <v>5.7256242442889862</v>
      </c>
      <c r="E73" s="31">
        <f t="shared" si="6"/>
        <v>590.87800113634432</v>
      </c>
      <c r="F73" s="31">
        <f t="shared" si="7"/>
        <v>596.60362538063328</v>
      </c>
      <c r="G73" s="6">
        <f t="shared" si="8"/>
        <v>593.73391147517589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593.73391147517589</v>
      </c>
      <c r="D74" s="31">
        <f t="shared" si="5"/>
        <v>2.8697139054633216</v>
      </c>
      <c r="E74" s="31">
        <f t="shared" si="6"/>
        <v>593.73391147516998</v>
      </c>
      <c r="F74" s="31">
        <f t="shared" si="7"/>
        <v>596.60362538063328</v>
      </c>
      <c r="G74" s="6">
        <f t="shared" si="8"/>
        <v>5.9117155615240335E-12</v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6" ma:contentTypeDescription="Loo uus dokument" ma:contentTypeScope="" ma:versionID="abf9ef0b93981958ce652ffbebd85f33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f16e499112bc32adf8362f45b1af4bad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6EDCD-AE7A-4917-B6DB-4218EA7CF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Martin Maltsev</cp:lastModifiedBy>
  <cp:revision/>
  <dcterms:created xsi:type="dcterms:W3CDTF">2018-11-22T07:56:47Z</dcterms:created>
  <dcterms:modified xsi:type="dcterms:W3CDTF">2024-01-30T07:58:28Z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